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selbpl-my.sharepoint.com/personal/m_bukowski_ans-elblag_pl/Documents/ANS_dyrektor/Programy studiow/Administracja SS/2026/"/>
    </mc:Choice>
  </mc:AlternateContent>
  <xr:revisionPtr revIDLastSave="165" documentId="8_{018FA09F-FCDE-47FD-8248-F4E1E673126D}" xr6:coauthVersionLast="47" xr6:coauthVersionMax="47" xr10:uidLastSave="{DD3EA864-741B-482A-8E9E-74222315E379}"/>
  <bookViews>
    <workbookView xWindow="28680" yWindow="-120" windowWidth="29040" windowHeight="15720" xr2:uid="{CED3C6EB-0D82-44AA-8ED3-FCD5157F1266}"/>
  </bookViews>
  <sheets>
    <sheet name="Arkusz1" sheetId="1" r:id="rId1"/>
    <sheet name="Arkusz3" sheetId="3" r:id="rId2"/>
  </sheets>
  <definedNames>
    <definedName name="_xlnm.Print_Area" localSheetId="0">Arkusz1!$A$1:$AU$105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Y28" i="1"/>
  <c r="X28" i="1"/>
  <c r="C61" i="1"/>
  <c r="C53" i="1"/>
  <c r="C41" i="1"/>
  <c r="C64" i="1" s="1"/>
  <c r="C29" i="1"/>
  <c r="C17" i="1"/>
  <c r="C7" i="1"/>
  <c r="C59" i="1"/>
  <c r="G41" i="1"/>
  <c r="F41" i="1"/>
  <c r="E41" i="1"/>
  <c r="D41" i="1"/>
  <c r="AE40" i="1"/>
  <c r="AD40" i="1"/>
  <c r="AD39" i="1"/>
  <c r="AE38" i="1"/>
  <c r="AD38" i="1"/>
  <c r="AE36" i="1"/>
  <c r="AD36" i="1"/>
  <c r="AD35" i="1"/>
  <c r="X34" i="1"/>
  <c r="S33" i="1"/>
  <c r="S30" i="1"/>
  <c r="R30" i="1"/>
  <c r="G29" i="1"/>
  <c r="F29" i="1"/>
  <c r="E29" i="1"/>
  <c r="D29" i="1"/>
  <c r="U24" i="1"/>
  <c r="S24" i="1"/>
  <c r="R24" i="1"/>
  <c r="L22" i="1"/>
  <c r="L20" i="1"/>
  <c r="M18" i="1"/>
  <c r="G17" i="1"/>
  <c r="F17" i="1"/>
  <c r="E17" i="1"/>
  <c r="D17" i="1"/>
  <c r="L10" i="1"/>
  <c r="G7" i="1"/>
  <c r="F7" i="1"/>
  <c r="E7" i="1"/>
  <c r="D7" i="1"/>
  <c r="AS62" i="1"/>
  <c r="G61" i="1"/>
  <c r="F61" i="1"/>
  <c r="E61" i="1"/>
  <c r="D61" i="1"/>
  <c r="G59" i="1"/>
  <c r="F59" i="1"/>
  <c r="E59" i="1"/>
  <c r="D59" i="1"/>
  <c r="D98" i="1" l="1"/>
  <c r="D58" i="1" s="1"/>
  <c r="E98" i="1"/>
  <c r="Z64" i="1"/>
  <c r="W64" i="1"/>
  <c r="E53" i="1"/>
  <c r="E64" i="1" s="1"/>
  <c r="F53" i="1"/>
  <c r="F64" i="1" s="1"/>
  <c r="G53" i="1"/>
  <c r="G64" i="1" s="1"/>
  <c r="H64" i="1"/>
  <c r="J64" i="1"/>
  <c r="K64" i="1"/>
  <c r="N64" i="1"/>
  <c r="O64" i="1"/>
  <c r="P64" i="1"/>
  <c r="Q64" i="1"/>
  <c r="T64" i="1"/>
  <c r="V64" i="1"/>
  <c r="AA64" i="1"/>
  <c r="AB64" i="1"/>
  <c r="AC64" i="1"/>
  <c r="AF64" i="1"/>
  <c r="AH64" i="1"/>
  <c r="AI64" i="1"/>
  <c r="AL64" i="1"/>
  <c r="AN64" i="1"/>
  <c r="AO64" i="1"/>
  <c r="AP64" i="1"/>
  <c r="AQ64" i="1"/>
  <c r="AR64" i="1"/>
  <c r="AS64" i="1"/>
  <c r="AT64" i="1"/>
  <c r="AU64" i="1"/>
  <c r="D83" i="1"/>
  <c r="E83" i="1"/>
  <c r="D88" i="1"/>
  <c r="D56" i="1" s="1"/>
  <c r="E88" i="1"/>
  <c r="D93" i="1"/>
  <c r="D57" i="1" s="1"/>
  <c r="E93" i="1"/>
  <c r="AP65" i="1" l="1"/>
  <c r="AK64" i="1"/>
  <c r="AJ64" i="1"/>
  <c r="AM64" i="1"/>
  <c r="AD64" i="1"/>
  <c r="X64" i="1"/>
  <c r="M64" i="1"/>
  <c r="AG64" i="1"/>
  <c r="S64" i="1"/>
  <c r="U64" i="1"/>
  <c r="R64" i="1"/>
  <c r="D53" i="1"/>
  <c r="D64" i="1" s="1"/>
  <c r="AE64" i="1"/>
  <c r="Y64" i="1"/>
  <c r="L64" i="1"/>
  <c r="AJ65" i="1" l="1"/>
  <c r="AD65" i="1"/>
  <c r="X65" i="1"/>
  <c r="R65" i="1"/>
  <c r="L65" i="1"/>
</calcChain>
</file>

<file path=xl/sharedStrings.xml><?xml version="1.0" encoding="utf-8"?>
<sst xmlns="http://schemas.openxmlformats.org/spreadsheetml/2006/main" count="274" uniqueCount="148">
  <si>
    <t>PLAN STUDIÓW</t>
  </si>
  <si>
    <t>Kierunek:   Administracja</t>
  </si>
  <si>
    <r>
      <t>Studia</t>
    </r>
    <r>
      <rPr>
        <b/>
        <sz val="10"/>
        <rFont val="Arial CE"/>
        <family val="2"/>
        <charset val="238"/>
      </rPr>
      <t xml:space="preserve"> STACJONARNE  LICENCJACKIE </t>
    </r>
  </si>
  <si>
    <t>Ogólnie liczba godzin</t>
  </si>
  <si>
    <t>Rozdział zajęć programowych na semestry</t>
  </si>
  <si>
    <t>L.p.</t>
  </si>
  <si>
    <t>Nazwa przedmiotu</t>
  </si>
  <si>
    <t>L. egz.</t>
  </si>
  <si>
    <t>w  tym</t>
  </si>
  <si>
    <t>sem  I</t>
  </si>
  <si>
    <t>sem  II</t>
  </si>
  <si>
    <t>sem  III</t>
  </si>
  <si>
    <t>sem  IV</t>
  </si>
  <si>
    <t>sem  V</t>
  </si>
  <si>
    <t>sem  VI</t>
  </si>
  <si>
    <t>ECTS</t>
  </si>
  <si>
    <t>w</t>
  </si>
  <si>
    <t>ć</t>
  </si>
  <si>
    <t>l</t>
  </si>
  <si>
    <t>p</t>
  </si>
  <si>
    <t>e</t>
  </si>
  <si>
    <t>A</t>
  </si>
  <si>
    <t>PRZEDMIOTY  OGÓLNE</t>
  </si>
  <si>
    <t>Prawo międzynarodowe</t>
  </si>
  <si>
    <t>B</t>
  </si>
  <si>
    <t>PRZEDMIOTY  PODSTAWOWE</t>
  </si>
  <si>
    <t>Podstawy prawoznawstwa</t>
  </si>
  <si>
    <t>Historia administracji</t>
  </si>
  <si>
    <t>Nauki o administracji</t>
  </si>
  <si>
    <t>Prawo administracyjne</t>
  </si>
  <si>
    <t>Postępowanie administracyjne</t>
  </si>
  <si>
    <t>Publiczne prawo gospodarcze</t>
  </si>
  <si>
    <t>C</t>
  </si>
  <si>
    <t>PRZEDMIOTY KIERUNKOWE</t>
  </si>
  <si>
    <t>Zamówienia publiczne</t>
  </si>
  <si>
    <t>Legislacja administracyjna</t>
  </si>
  <si>
    <t>Ustrój samorządu terytorialnego</t>
  </si>
  <si>
    <t>D</t>
  </si>
  <si>
    <t>E</t>
  </si>
  <si>
    <t>sem.praktyki</t>
  </si>
  <si>
    <t>Godzin tygodniowo</t>
  </si>
  <si>
    <t xml:space="preserve">   </t>
  </si>
  <si>
    <t>Praktyki</t>
  </si>
  <si>
    <t xml:space="preserve">Zatwierdzony przez </t>
  </si>
  <si>
    <t xml:space="preserve">  Semestr</t>
  </si>
  <si>
    <t xml:space="preserve">     Czas trwania</t>
  </si>
  <si>
    <t>Rodzaj praktyki</t>
  </si>
  <si>
    <t>Obowiązuje od:</t>
  </si>
  <si>
    <t>Zmiany:</t>
  </si>
  <si>
    <t xml:space="preserve"> </t>
  </si>
  <si>
    <t xml:space="preserve">Praktyka zawodowa </t>
  </si>
  <si>
    <t>Logika prawnicza</t>
  </si>
  <si>
    <t>w dniu</t>
  </si>
  <si>
    <t>PRZEDMIOTY DO WYBORU *</t>
  </si>
  <si>
    <t>F</t>
  </si>
  <si>
    <t xml:space="preserve">RAZEM    A+B+C+D +E+F  </t>
  </si>
  <si>
    <t>Prawo cywilne z umowami w administracji</t>
  </si>
  <si>
    <t>Finanse publiczne i prawo finansowe</t>
  </si>
  <si>
    <t>Postępowanie egzekucyjne w administracji</t>
  </si>
  <si>
    <t>Przedmioty do wyboru sem. 1</t>
  </si>
  <si>
    <t>Przedmioty do wyboru sem. 2</t>
  </si>
  <si>
    <t>Przedmioty do wyboru sem. 3</t>
  </si>
  <si>
    <t>Przedmioty do wyboru sem. 4</t>
  </si>
  <si>
    <t>Konstytucyjny system organów państwowych</t>
  </si>
  <si>
    <t>Instytucje i źródła prawa UE</t>
  </si>
  <si>
    <t>Praca w jednostkach administracji</t>
  </si>
  <si>
    <t>w ELBLĄGU</t>
  </si>
  <si>
    <t>PRZEDMIOTY WYBIERALNE*</t>
  </si>
  <si>
    <t>INSTYTUT  EKONOMICZNY</t>
  </si>
  <si>
    <t>STUDIA STACJONARNE LICENCJACKIE</t>
  </si>
  <si>
    <t>Wychowanie fizyczne</t>
  </si>
  <si>
    <t>Język obcy</t>
  </si>
  <si>
    <t xml:space="preserve">Statystyka </t>
  </si>
  <si>
    <t>E-administracja</t>
  </si>
  <si>
    <t>Podstawy ekonomii dla administracji</t>
  </si>
  <si>
    <t>Public relations w administracji</t>
  </si>
  <si>
    <t>Kultura społeczna i zawodowa</t>
  </si>
  <si>
    <t>z.prakt.</t>
  </si>
  <si>
    <t>z. z NA</t>
  </si>
  <si>
    <t>Punkty ECTS</t>
  </si>
  <si>
    <t>suma</t>
  </si>
  <si>
    <r>
      <rPr>
        <sz val="7"/>
        <rFont val="Arial CE"/>
        <charset val="238"/>
      </rPr>
      <t>PunktyECTS</t>
    </r>
    <r>
      <rPr>
        <sz val="8"/>
        <rFont val="Arial CE"/>
        <family val="2"/>
        <charset val="238"/>
      </rPr>
      <t xml:space="preserve"> </t>
    </r>
  </si>
  <si>
    <t>Zarządzanie w administracji publicznej</t>
  </si>
  <si>
    <t>Ochrona danych osobowych</t>
  </si>
  <si>
    <t>Ochrona środowiska</t>
  </si>
  <si>
    <t>Nauka o państwie</t>
  </si>
  <si>
    <t>Ochrona osób i mienia</t>
  </si>
  <si>
    <t>Etyka pracownika administracji</t>
  </si>
  <si>
    <t>Prawo pracy i prawo urzędnicze</t>
  </si>
  <si>
    <t>Technologie informacyjne w administracji</t>
  </si>
  <si>
    <t>English in administration</t>
  </si>
  <si>
    <t>Pisma w postępowaniu administracyjnym</t>
  </si>
  <si>
    <t>Kontrola i nadzór w administracji</t>
  </si>
  <si>
    <t>Zagadnienia ustrojowe Polski</t>
  </si>
  <si>
    <t>Administracja publiczna w państwach UE</t>
  </si>
  <si>
    <t>Podstawy rachunkowości</t>
  </si>
  <si>
    <t>Labour markets in European Union</t>
  </si>
  <si>
    <t>Funkcjonowanie działu kadr w administracji</t>
  </si>
  <si>
    <t>6 miesięcy</t>
  </si>
  <si>
    <t>Social skills in the workplace</t>
  </si>
  <si>
    <t>AKADEMIA NAUK STOSOWANYCH</t>
  </si>
  <si>
    <t>Senat ANS w Elblągu</t>
  </si>
  <si>
    <t>Projekt dyplomowy</t>
  </si>
  <si>
    <t>Prawo karne i karne-skarbowe</t>
  </si>
  <si>
    <t>Prawo podatkowe</t>
  </si>
  <si>
    <t>Planowanie i zagospodarowanie przestrzenne</t>
  </si>
  <si>
    <t>Finanse samorządu terytorialnego</t>
  </si>
  <si>
    <t>Postępowanie podatkowe</t>
  </si>
  <si>
    <t>Rachunkowość budżetowa</t>
  </si>
  <si>
    <t>Gospodarka zasobami komunalnymi</t>
  </si>
  <si>
    <t xml:space="preserve">Polityka i usługi społeczne w samorządzie terytorialnym </t>
  </si>
  <si>
    <t>Zarządzanie kryzysowe w administracji samorządowej</t>
  </si>
  <si>
    <t>Organizacje pozarządowe, wolontariat i instytucje pożytku publicznego w samorządzie terytorialnym</t>
  </si>
  <si>
    <t>Ochrona praw konsumenta</t>
  </si>
  <si>
    <t>Partnerstwo publiczno-prywatne</t>
  </si>
  <si>
    <t>Samorząd w systemie gospodarki obiegu zamkniętego</t>
  </si>
  <si>
    <t>Organizacja zgromadzeń i imprez masowych</t>
  </si>
  <si>
    <t>Finansowo-księgowe programy komputerowe</t>
  </si>
  <si>
    <t>Dokumentacja kadrowo-płacowa</t>
  </si>
  <si>
    <t>Audyt wewnętrzny w administracji samorządowej</t>
  </si>
  <si>
    <t>Inteligentny samorząd terytorialny</t>
  </si>
  <si>
    <t>Globalization culture and economics</t>
  </si>
  <si>
    <t>G.</t>
  </si>
  <si>
    <t>PRZYGOTOWANIE PROJEKTU DYPLOMOWEGO</t>
  </si>
  <si>
    <t>Moduł wybieralny: ADMINISTRACJA SAMORZĄDOWA I FINANSE PUBLICZNE</t>
  </si>
  <si>
    <t>42.1</t>
  </si>
  <si>
    <t>42.2</t>
  </si>
  <si>
    <t>42.3</t>
  </si>
  <si>
    <t>42.4</t>
  </si>
  <si>
    <t>43.1</t>
  </si>
  <si>
    <t>43.2</t>
  </si>
  <si>
    <t>43.3</t>
  </si>
  <si>
    <t>43.4</t>
  </si>
  <si>
    <t>44.1</t>
  </si>
  <si>
    <t>44.2</t>
  </si>
  <si>
    <t>44.3</t>
  </si>
  <si>
    <t>44.4</t>
  </si>
  <si>
    <t>45.1</t>
  </si>
  <si>
    <t>45.2</t>
  </si>
  <si>
    <t>45.3</t>
  </si>
  <si>
    <t>45.4</t>
  </si>
  <si>
    <t>45.5</t>
  </si>
  <si>
    <t>45.6</t>
  </si>
  <si>
    <t>45.7</t>
  </si>
  <si>
    <t>* PRZEDMIOTY DO WYBORU - student w sem. I - III dokonuje wyboru 3 przedmiotów, tak aby łączna liczba pkt ECTS równa była 6 a w sem IV dokonuje wyboru 2 przedmiotów realizowanych w języku polskim oraz 1 przedmiotu w języku angielskim</t>
  </si>
  <si>
    <t>V-VI</t>
  </si>
  <si>
    <t>Negocjacje i przywództwo</t>
  </si>
  <si>
    <r>
      <t>w zakresie:</t>
    </r>
    <r>
      <rPr>
        <b/>
        <i/>
        <sz val="9"/>
        <rFont val="Arial CE"/>
        <charset val="238"/>
      </rPr>
      <t xml:space="preserve"> administracja samorządowa i finanse publiczne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</si>
</sst>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_-* #,##0\ _z_ł_-;\-* #,##0\ _z_ł_-;_-* &quot;-&quot;??\ _z_ł_-;_-@_-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7"/>
      <color indexed="56"/>
      <name val="Arial CE"/>
      <family val="2"/>
      <charset val="238"/>
    </font>
    <font>
      <sz val="7"/>
      <color indexed="57"/>
      <name val="Arial CE"/>
      <family val="2"/>
      <charset val="238"/>
    </font>
    <font>
      <b/>
      <i/>
      <sz val="9"/>
      <name val="Arial CE"/>
      <charset val="238"/>
    </font>
    <font>
      <b/>
      <sz val="7.5"/>
      <color rgb="FFFF0000"/>
      <name val="Arial CE"/>
      <charset val="238"/>
    </font>
    <font>
      <sz val="7"/>
      <color rgb="FFFF0000"/>
      <name val="Arial CE"/>
      <charset val="238"/>
    </font>
    <font>
      <sz val="7"/>
      <color rgb="FFFF0000"/>
      <name val="Arial CE"/>
      <family val="2"/>
      <charset val="238"/>
    </font>
    <font>
      <sz val="9"/>
      <color rgb="FFFF0000"/>
      <name val="Arial CE"/>
      <charset val="238"/>
    </font>
    <font>
      <sz val="8"/>
      <color rgb="FF00B050"/>
      <name val="Arial CE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0" fillId="0" borderId="0" xfId="0" applyFont="1"/>
    <xf numFmtId="0" fontId="9" fillId="3" borderId="20" xfId="0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3" borderId="9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right"/>
    </xf>
    <xf numFmtId="0" fontId="9" fillId="2" borderId="29" xfId="0" applyFont="1" applyFill="1" applyBorder="1" applyAlignment="1">
      <alignment horizontal="center"/>
    </xf>
    <xf numFmtId="0" fontId="9" fillId="2" borderId="29" xfId="0" applyFont="1" applyFill="1" applyBorder="1"/>
    <xf numFmtId="0" fontId="9" fillId="2" borderId="30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0" xfId="0" applyFont="1"/>
    <xf numFmtId="0" fontId="7" fillId="0" borderId="32" xfId="0" applyFont="1" applyBorder="1"/>
    <xf numFmtId="0" fontId="7" fillId="0" borderId="24" xfId="0" applyFont="1" applyBorder="1"/>
    <xf numFmtId="0" fontId="0" fillId="0" borderId="24" xfId="0" applyBorder="1"/>
    <xf numFmtId="0" fontId="5" fillId="0" borderId="24" xfId="0" applyFont="1" applyBorder="1"/>
    <xf numFmtId="0" fontId="7" fillId="0" borderId="33" xfId="0" applyFont="1" applyBorder="1"/>
    <xf numFmtId="0" fontId="12" fillId="0" borderId="0" xfId="0" applyFont="1"/>
    <xf numFmtId="0" fontId="12" fillId="0" borderId="35" xfId="0" applyFont="1" applyBorder="1"/>
    <xf numFmtId="0" fontId="0" fillId="0" borderId="36" xfId="0" applyBorder="1"/>
    <xf numFmtId="0" fontId="9" fillId="0" borderId="37" xfId="0" applyFont="1" applyBorder="1"/>
    <xf numFmtId="0" fontId="9" fillId="0" borderId="35" xfId="0" applyFont="1" applyBorder="1"/>
    <xf numFmtId="0" fontId="12" fillId="0" borderId="37" xfId="0" applyFont="1" applyBorder="1" applyAlignment="1">
      <alignment horizontal="centerContinuous"/>
    </xf>
    <xf numFmtId="0" fontId="6" fillId="0" borderId="35" xfId="0" applyFont="1" applyBorder="1" applyAlignment="1">
      <alignment horizontal="centerContinuous"/>
    </xf>
    <xf numFmtId="0" fontId="12" fillId="0" borderId="35" xfId="0" applyFont="1" applyBorder="1" applyAlignment="1">
      <alignment horizontal="centerContinuous"/>
    </xf>
    <xf numFmtId="0" fontId="7" fillId="0" borderId="38" xfId="0" applyFont="1" applyBorder="1" applyAlignment="1">
      <alignment horizontal="centerContinuous"/>
    </xf>
    <xf numFmtId="0" fontId="12" fillId="0" borderId="16" xfId="0" applyFont="1" applyBorder="1"/>
    <xf numFmtId="0" fontId="7" fillId="0" borderId="16" xfId="0" applyFont="1" applyBorder="1"/>
    <xf numFmtId="0" fontId="7" fillId="0" borderId="39" xfId="0" applyFont="1" applyBorder="1"/>
    <xf numFmtId="0" fontId="12" fillId="0" borderId="41" xfId="0" applyFont="1" applyBorder="1"/>
    <xf numFmtId="0" fontId="9" fillId="0" borderId="42" xfId="0" applyFont="1" applyBorder="1"/>
    <xf numFmtId="0" fontId="9" fillId="0" borderId="41" xfId="0" applyFont="1" applyBorder="1"/>
    <xf numFmtId="0" fontId="7" fillId="0" borderId="2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43" xfId="0" applyFont="1" applyBorder="1" applyAlignment="1">
      <alignment horizontal="left"/>
    </xf>
    <xf numFmtId="0" fontId="0" fillId="0" borderId="44" xfId="0" applyBorder="1"/>
    <xf numFmtId="0" fontId="12" fillId="0" borderId="24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6" fillId="0" borderId="46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0" fontId="7" fillId="3" borderId="9" xfId="0" applyFont="1" applyFill="1" applyBorder="1" applyAlignment="1">
      <alignment horizontal="center"/>
    </xf>
    <xf numFmtId="0" fontId="7" fillId="3" borderId="49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3" borderId="52" xfId="0" applyFont="1" applyFill="1" applyBorder="1" applyAlignment="1">
      <alignment horizontal="center"/>
    </xf>
    <xf numFmtId="0" fontId="11" fillId="3" borderId="5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/>
    </xf>
    <xf numFmtId="0" fontId="7" fillId="3" borderId="57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/>
    </xf>
    <xf numFmtId="0" fontId="11" fillId="3" borderId="58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0" borderId="59" xfId="0" applyFont="1" applyBorder="1"/>
    <xf numFmtId="0" fontId="0" fillId="0" borderId="59" xfId="0" applyBorder="1"/>
    <xf numFmtId="0" fontId="7" fillId="0" borderId="61" xfId="0" applyFont="1" applyBorder="1"/>
    <xf numFmtId="0" fontId="7" fillId="0" borderId="62" xfId="0" applyFont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11" fillId="0" borderId="22" xfId="0" applyFont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0" fillId="0" borderId="48" xfId="0" applyBorder="1"/>
    <xf numFmtId="0" fontId="11" fillId="0" borderId="22" xfId="0" applyFont="1" applyBorder="1" applyAlignment="1">
      <alignment horizontal="left" wrapText="1"/>
    </xf>
    <xf numFmtId="0" fontId="7" fillId="2" borderId="20" xfId="0" applyFont="1" applyFill="1" applyBorder="1" applyAlignment="1">
      <alignment horizontal="center"/>
    </xf>
    <xf numFmtId="0" fontId="7" fillId="2" borderId="6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left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6" fillId="0" borderId="0" xfId="0" applyFont="1"/>
    <xf numFmtId="0" fontId="7" fillId="0" borderId="29" xfId="0" applyFont="1" applyBorder="1" applyAlignment="1">
      <alignment horizontal="center"/>
    </xf>
    <xf numFmtId="0" fontId="14" fillId="0" borderId="0" xfId="0" applyFont="1" applyAlignment="1">
      <alignment vertical="center"/>
    </xf>
    <xf numFmtId="165" fontId="7" fillId="0" borderId="11" xfId="0" applyNumberFormat="1" applyFont="1" applyBorder="1" applyAlignment="1">
      <alignment horizontal="center"/>
    </xf>
    <xf numFmtId="165" fontId="9" fillId="3" borderId="9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7" fillId="0" borderId="72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9" fillId="3" borderId="75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0" fontId="7" fillId="0" borderId="77" xfId="0" applyFont="1" applyBorder="1" applyAlignment="1">
      <alignment horizontal="center"/>
    </xf>
    <xf numFmtId="165" fontId="7" fillId="0" borderId="73" xfId="0" applyNumberFormat="1" applyFont="1" applyBorder="1" applyAlignment="1">
      <alignment horizontal="center"/>
    </xf>
    <xf numFmtId="165" fontId="7" fillId="0" borderId="23" xfId="0" applyNumberFormat="1" applyFont="1" applyBorder="1" applyAlignment="1">
      <alignment horizontal="center"/>
    </xf>
    <xf numFmtId="165" fontId="7" fillId="0" borderId="62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1" fillId="0" borderId="77" xfId="0" applyFont="1" applyBorder="1" applyAlignment="1">
      <alignment horizontal="left"/>
    </xf>
    <xf numFmtId="14" fontId="7" fillId="0" borderId="16" xfId="0" applyNumberFormat="1" applyFont="1" applyBorder="1"/>
    <xf numFmtId="0" fontId="11" fillId="0" borderId="0" xfId="0" applyFont="1"/>
    <xf numFmtId="0" fontId="7" fillId="4" borderId="73" xfId="0" applyFont="1" applyFill="1" applyBorder="1" applyAlignment="1">
      <alignment horizontal="center"/>
    </xf>
    <xf numFmtId="0" fontId="11" fillId="4" borderId="73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80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7" fillId="5" borderId="81" xfId="0" applyFont="1" applyFill="1" applyBorder="1" applyAlignment="1">
      <alignment horizontal="center"/>
    </xf>
    <xf numFmtId="0" fontId="7" fillId="5" borderId="76" xfId="0" applyFont="1" applyFill="1" applyBorder="1" applyAlignment="1">
      <alignment horizontal="center"/>
    </xf>
    <xf numFmtId="0" fontId="7" fillId="5" borderId="82" xfId="0" applyFont="1" applyFill="1" applyBorder="1" applyAlignment="1">
      <alignment horizontal="center"/>
    </xf>
    <xf numFmtId="0" fontId="7" fillId="5" borderId="79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12" fillId="5" borderId="70" xfId="0" applyFont="1" applyFill="1" applyBorder="1" applyAlignment="1">
      <alignment horizontal="center"/>
    </xf>
    <xf numFmtId="0" fontId="7" fillId="3" borderId="85" xfId="0" applyFont="1" applyFill="1" applyBorder="1" applyAlignment="1">
      <alignment horizontal="left"/>
    </xf>
    <xf numFmtId="0" fontId="7" fillId="3" borderId="68" xfId="0" applyFont="1" applyFill="1" applyBorder="1" applyAlignment="1">
      <alignment horizontal="center"/>
    </xf>
    <xf numFmtId="0" fontId="7" fillId="3" borderId="87" xfId="0" applyFont="1" applyFill="1" applyBorder="1" applyAlignment="1">
      <alignment horizontal="center"/>
    </xf>
    <xf numFmtId="0" fontId="7" fillId="3" borderId="88" xfId="0" applyFont="1" applyFill="1" applyBorder="1" applyAlignment="1">
      <alignment horizontal="center"/>
    </xf>
    <xf numFmtId="0" fontId="7" fillId="3" borderId="89" xfId="0" applyFont="1" applyFill="1" applyBorder="1" applyAlignment="1">
      <alignment horizontal="center"/>
    </xf>
    <xf numFmtId="0" fontId="7" fillId="3" borderId="85" xfId="0" applyFont="1" applyFill="1" applyBorder="1" applyAlignment="1">
      <alignment horizontal="center"/>
    </xf>
    <xf numFmtId="0" fontId="7" fillId="3" borderId="90" xfId="0" applyFont="1" applyFill="1" applyBorder="1" applyAlignment="1">
      <alignment horizontal="center"/>
    </xf>
    <xf numFmtId="0" fontId="7" fillId="3" borderId="91" xfId="0" applyFont="1" applyFill="1" applyBorder="1" applyAlignment="1">
      <alignment horizontal="center"/>
    </xf>
    <xf numFmtId="0" fontId="7" fillId="3" borderId="75" xfId="0" applyFont="1" applyFill="1" applyBorder="1" applyAlignment="1">
      <alignment horizontal="center"/>
    </xf>
    <xf numFmtId="0" fontId="7" fillId="3" borderId="71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left" wrapText="1"/>
    </xf>
    <xf numFmtId="0" fontId="7" fillId="0" borderId="92" xfId="0" applyFont="1" applyBorder="1" applyAlignment="1">
      <alignment horizontal="center"/>
    </xf>
    <xf numFmtId="0" fontId="7" fillId="0" borderId="93" xfId="0" applyFont="1" applyBorder="1" applyAlignment="1">
      <alignment horizontal="center"/>
    </xf>
    <xf numFmtId="0" fontId="7" fillId="0" borderId="94" xfId="0" applyFont="1" applyBorder="1" applyAlignment="1">
      <alignment horizontal="center"/>
    </xf>
    <xf numFmtId="0" fontId="11" fillId="5" borderId="92" xfId="0" applyFont="1" applyFill="1" applyBorder="1" applyAlignment="1">
      <alignment horizontal="center"/>
    </xf>
    <xf numFmtId="0" fontId="11" fillId="3" borderId="85" xfId="0" applyFont="1" applyFill="1" applyBorder="1" applyAlignment="1">
      <alignment horizontal="center"/>
    </xf>
    <xf numFmtId="0" fontId="11" fillId="3" borderId="91" xfId="0" applyFont="1" applyFill="1" applyBorder="1" applyAlignment="1">
      <alignment horizontal="center"/>
    </xf>
    <xf numFmtId="0" fontId="11" fillId="3" borderId="75" xfId="0" applyFont="1" applyFill="1" applyBorder="1" applyAlignment="1">
      <alignment horizontal="center"/>
    </xf>
    <xf numFmtId="0" fontId="11" fillId="3" borderId="71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/>
    </xf>
    <xf numFmtId="0" fontId="11" fillId="3" borderId="57" xfId="0" applyFont="1" applyFill="1" applyBorder="1" applyAlignment="1">
      <alignment horizontal="center"/>
    </xf>
    <xf numFmtId="0" fontId="11" fillId="3" borderId="85" xfId="0" applyFont="1" applyFill="1" applyBorder="1" applyAlignment="1">
      <alignment horizontal="center" vertical="center"/>
    </xf>
    <xf numFmtId="0" fontId="11" fillId="3" borderId="91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5" borderId="95" xfId="0" applyFont="1" applyFill="1" applyBorder="1" applyAlignment="1">
      <alignment horizontal="center"/>
    </xf>
    <xf numFmtId="0" fontId="7" fillId="0" borderId="98" xfId="0" applyFont="1" applyBorder="1" applyAlignment="1">
      <alignment horizontal="center"/>
    </xf>
    <xf numFmtId="0" fontId="7" fillId="0" borderId="99" xfId="0" applyFont="1" applyBorder="1" applyAlignment="1">
      <alignment horizontal="center"/>
    </xf>
    <xf numFmtId="0" fontId="7" fillId="0" borderId="100" xfId="0" applyFont="1" applyBorder="1" applyAlignment="1">
      <alignment horizontal="center"/>
    </xf>
    <xf numFmtId="0" fontId="7" fillId="0" borderId="101" xfId="0" applyFont="1" applyBorder="1" applyAlignment="1">
      <alignment horizontal="center"/>
    </xf>
    <xf numFmtId="0" fontId="7" fillId="0" borderId="102" xfId="0" applyFont="1" applyBorder="1" applyAlignment="1">
      <alignment horizontal="center"/>
    </xf>
    <xf numFmtId="0" fontId="11" fillId="0" borderId="101" xfId="0" applyFont="1" applyBorder="1" applyAlignment="1">
      <alignment horizontal="center"/>
    </xf>
    <xf numFmtId="0" fontId="11" fillId="3" borderId="103" xfId="0" applyFont="1" applyFill="1" applyBorder="1" applyAlignment="1">
      <alignment horizontal="center"/>
    </xf>
    <xf numFmtId="0" fontId="11" fillId="3" borderId="104" xfId="0" applyFont="1" applyFill="1" applyBorder="1" applyAlignment="1">
      <alignment horizontal="center"/>
    </xf>
    <xf numFmtId="0" fontId="11" fillId="3" borderId="105" xfId="0" applyFont="1" applyFill="1" applyBorder="1" applyAlignment="1">
      <alignment horizontal="center"/>
    </xf>
    <xf numFmtId="0" fontId="11" fillId="0" borderId="101" xfId="0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1" fillId="5" borderId="106" xfId="0" applyFont="1" applyFill="1" applyBorder="1" applyAlignment="1">
      <alignment horizontal="center"/>
    </xf>
    <xf numFmtId="0" fontId="11" fillId="5" borderId="107" xfId="0" applyFont="1" applyFill="1" applyBorder="1" applyAlignment="1">
      <alignment horizontal="center"/>
    </xf>
    <xf numFmtId="0" fontId="11" fillId="5" borderId="108" xfId="0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/>
    </xf>
    <xf numFmtId="165" fontId="7" fillId="3" borderId="68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9" fillId="3" borderId="75" xfId="0" applyNumberFormat="1" applyFont="1" applyFill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9" fillId="3" borderId="50" xfId="0" applyNumberFormat="1" applyFont="1" applyFill="1" applyBorder="1" applyAlignment="1">
      <alignment horizontal="center"/>
    </xf>
    <xf numFmtId="165" fontId="9" fillId="2" borderId="29" xfId="0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24" xfId="0" applyNumberFormat="1" applyFont="1" applyBorder="1"/>
    <xf numFmtId="165" fontId="12" fillId="0" borderId="35" xfId="0" applyNumberFormat="1" applyFont="1" applyBorder="1"/>
    <xf numFmtId="165" fontId="12" fillId="0" borderId="41" xfId="0" applyNumberFormat="1" applyFont="1" applyBorder="1"/>
    <xf numFmtId="165" fontId="12" fillId="0" borderId="0" xfId="0" applyNumberFormat="1" applyFont="1" applyAlignment="1">
      <alignment horizontal="left"/>
    </xf>
    <xf numFmtId="165" fontId="12" fillId="0" borderId="29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centerContinuous"/>
    </xf>
    <xf numFmtId="165" fontId="7" fillId="0" borderId="72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5" fontId="7" fillId="0" borderId="92" xfId="0" applyNumberFormat="1" applyFont="1" applyBorder="1" applyAlignment="1">
      <alignment horizontal="center"/>
    </xf>
    <xf numFmtId="165" fontId="7" fillId="0" borderId="97" xfId="0" applyNumberFormat="1" applyFont="1" applyBorder="1" applyAlignment="1">
      <alignment horizontal="center"/>
    </xf>
    <xf numFmtId="166" fontId="9" fillId="3" borderId="9" xfId="1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vertical="center"/>
    </xf>
    <xf numFmtId="0" fontId="22" fillId="0" borderId="22" xfId="0" applyFont="1" applyBorder="1" applyAlignment="1">
      <alignment horizontal="center"/>
    </xf>
    <xf numFmtId="0" fontId="23" fillId="4" borderId="11" xfId="0" applyFont="1" applyFill="1" applyBorder="1" applyAlignment="1">
      <alignment horizontal="left"/>
    </xf>
    <xf numFmtId="0" fontId="23" fillId="4" borderId="21" xfId="0" applyFont="1" applyFill="1" applyBorder="1" applyAlignment="1">
      <alignment horizontal="left" wrapText="1"/>
    </xf>
    <xf numFmtId="0" fontId="7" fillId="4" borderId="73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23" fillId="4" borderId="63" xfId="0" applyFont="1" applyFill="1" applyBorder="1" applyAlignment="1">
      <alignment horizontal="left"/>
    </xf>
    <xf numFmtId="0" fontId="23" fillId="3" borderId="85" xfId="0" applyFont="1" applyFill="1" applyBorder="1" applyAlignment="1">
      <alignment horizontal="left"/>
    </xf>
    <xf numFmtId="0" fontId="23" fillId="4" borderId="56" xfId="0" applyFont="1" applyFill="1" applyBorder="1" applyAlignment="1">
      <alignment horizontal="left"/>
    </xf>
    <xf numFmtId="49" fontId="11" fillId="4" borderId="13" xfId="0" applyNumberFormat="1" applyFont="1" applyFill="1" applyBorder="1" applyAlignment="1">
      <alignment horizontal="left" vertical="center" wrapText="1"/>
    </xf>
    <xf numFmtId="0" fontId="23" fillId="4" borderId="56" xfId="0" applyFont="1" applyFill="1" applyBorder="1" applyAlignment="1">
      <alignment horizontal="left" wrapText="1"/>
    </xf>
    <xf numFmtId="0" fontId="23" fillId="4" borderId="54" xfId="0" applyFont="1" applyFill="1" applyBorder="1" applyAlignment="1">
      <alignment horizontal="left" wrapText="1"/>
    </xf>
    <xf numFmtId="0" fontId="23" fillId="4" borderId="63" xfId="0" applyFont="1" applyFill="1" applyBorder="1" applyAlignment="1">
      <alignment vertical="top" wrapText="1"/>
    </xf>
    <xf numFmtId="0" fontId="23" fillId="4" borderId="11" xfId="0" applyFont="1" applyFill="1" applyBorder="1" applyAlignment="1">
      <alignment vertical="top" wrapText="1"/>
    </xf>
    <xf numFmtId="0" fontId="23" fillId="0" borderId="78" xfId="0" applyFont="1" applyBorder="1"/>
    <xf numFmtId="0" fontId="23" fillId="0" borderId="78" xfId="0" applyFont="1" applyBorder="1" applyAlignment="1">
      <alignment horizontal="left"/>
    </xf>
    <xf numFmtId="0" fontId="23" fillId="0" borderId="96" xfId="0" applyFont="1" applyBorder="1"/>
    <xf numFmtId="0" fontId="9" fillId="3" borderId="82" xfId="0" applyFont="1" applyFill="1" applyBorder="1" applyAlignment="1">
      <alignment horizontal="center" vertical="center"/>
    </xf>
    <xf numFmtId="0" fontId="9" fillId="3" borderId="134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165" fontId="12" fillId="3" borderId="109" xfId="0" applyNumberFormat="1" applyFont="1" applyFill="1" applyBorder="1" applyAlignment="1">
      <alignment horizontal="center" vertical="center"/>
    </xf>
    <xf numFmtId="165" fontId="12" fillId="3" borderId="48" xfId="0" applyNumberFormat="1" applyFont="1" applyFill="1" applyBorder="1" applyAlignment="1">
      <alignment horizontal="center" vertical="center"/>
    </xf>
    <xf numFmtId="0" fontId="11" fillId="2" borderId="136" xfId="0" applyFont="1" applyFill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9" fillId="3" borderId="24" xfId="0" applyNumberFormat="1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11" fillId="0" borderId="6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165" fontId="7" fillId="4" borderId="92" xfId="0" applyNumberFormat="1" applyFont="1" applyFill="1" applyBorder="1" applyAlignment="1">
      <alignment horizontal="center"/>
    </xf>
    <xf numFmtId="0" fontId="7" fillId="4" borderId="92" xfId="0" applyFont="1" applyFill="1" applyBorder="1" applyAlignment="1">
      <alignment horizontal="center"/>
    </xf>
    <xf numFmtId="0" fontId="7" fillId="4" borderId="93" xfId="0" applyFont="1" applyFill="1" applyBorder="1" applyAlignment="1">
      <alignment horizontal="center"/>
    </xf>
    <xf numFmtId="0" fontId="7" fillId="4" borderId="9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77" xfId="0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9" fillId="3" borderId="75" xfId="0" applyNumberFormat="1" applyFont="1" applyFill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23" fillId="0" borderId="18" xfId="0" applyNumberFormat="1" applyFont="1" applyBorder="1" applyAlignment="1">
      <alignment horizontal="center"/>
    </xf>
    <xf numFmtId="1" fontId="12" fillId="3" borderId="109" xfId="0" applyNumberFormat="1" applyFont="1" applyFill="1" applyBorder="1" applyAlignment="1">
      <alignment horizontal="center" vertical="center"/>
    </xf>
    <xf numFmtId="1" fontId="12" fillId="3" borderId="48" xfId="0" applyNumberFormat="1" applyFont="1" applyFill="1" applyBorder="1" applyAlignment="1">
      <alignment horizontal="center" vertical="center"/>
    </xf>
    <xf numFmtId="1" fontId="23" fillId="4" borderId="83" xfId="0" applyNumberFormat="1" applyFont="1" applyFill="1" applyBorder="1" applyAlignment="1">
      <alignment horizontal="center"/>
    </xf>
    <xf numFmtId="1" fontId="7" fillId="0" borderId="26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11" fillId="0" borderId="137" xfId="0" applyNumberFormat="1" applyFont="1" applyBorder="1" applyAlignment="1">
      <alignment horizontal="center"/>
    </xf>
    <xf numFmtId="1" fontId="9" fillId="3" borderId="24" xfId="0" applyNumberFormat="1" applyFont="1" applyFill="1" applyBorder="1" applyAlignment="1">
      <alignment horizontal="center"/>
    </xf>
    <xf numFmtId="1" fontId="9" fillId="3" borderId="9" xfId="1" applyNumberFormat="1" applyFont="1" applyFill="1" applyBorder="1" applyAlignment="1">
      <alignment horizontal="center"/>
    </xf>
    <xf numFmtId="1" fontId="9" fillId="2" borderId="29" xfId="0" applyNumberFormat="1" applyFont="1" applyFill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1" fontId="7" fillId="0" borderId="21" xfId="0" applyNumberFormat="1" applyFont="1" applyBorder="1"/>
    <xf numFmtId="1" fontId="12" fillId="0" borderId="34" xfId="0" applyNumberFormat="1" applyFont="1" applyBorder="1"/>
    <xf numFmtId="1" fontId="12" fillId="0" borderId="40" xfId="0" applyNumberFormat="1" applyFont="1" applyBorder="1"/>
    <xf numFmtId="1" fontId="12" fillId="0" borderId="31" xfId="0" applyNumberFormat="1" applyFont="1" applyBorder="1" applyAlignment="1">
      <alignment horizontal="left"/>
    </xf>
    <xf numFmtId="1" fontId="12" fillId="0" borderId="45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centerContinuous"/>
    </xf>
    <xf numFmtId="1" fontId="7" fillId="3" borderId="86" xfId="0" applyNumberFormat="1" applyFont="1" applyFill="1" applyBorder="1" applyAlignment="1">
      <alignment horizontal="center"/>
    </xf>
    <xf numFmtId="1" fontId="7" fillId="4" borderId="57" xfId="0" applyNumberFormat="1" applyFont="1" applyFill="1" applyBorder="1" applyAlignment="1">
      <alignment horizontal="center"/>
    </xf>
    <xf numFmtId="1" fontId="7" fillId="0" borderId="97" xfId="0" applyNumberFormat="1" applyFont="1" applyBorder="1" applyAlignment="1">
      <alignment horizontal="center"/>
    </xf>
    <xf numFmtId="0" fontId="7" fillId="4" borderId="53" xfId="0" applyFont="1" applyFill="1" applyBorder="1" applyAlignment="1">
      <alignment horizontal="left"/>
    </xf>
    <xf numFmtId="0" fontId="11" fillId="4" borderId="53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114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8" fillId="2" borderId="112" xfId="0" applyFont="1" applyFill="1" applyBorder="1" applyAlignment="1">
      <alignment horizontal="center" vertical="center" textRotation="90"/>
    </xf>
    <xf numFmtId="0" fontId="8" fillId="2" borderId="113" xfId="0" applyFont="1" applyFill="1" applyBorder="1" applyAlignment="1">
      <alignment horizontal="center" vertical="center" textRotation="90"/>
    </xf>
    <xf numFmtId="14" fontId="11" fillId="0" borderId="16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6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9" fillId="3" borderId="7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1" fontId="9" fillId="2" borderId="98" xfId="0" applyNumberFormat="1" applyFont="1" applyFill="1" applyBorder="1" applyAlignment="1">
      <alignment horizontal="center"/>
    </xf>
    <xf numFmtId="1" fontId="9" fillId="2" borderId="117" xfId="0" applyNumberFormat="1" applyFont="1" applyFill="1" applyBorder="1" applyAlignment="1">
      <alignment horizontal="center"/>
    </xf>
    <xf numFmtId="1" fontId="9" fillId="2" borderId="104" xfId="0" applyNumberFormat="1" applyFont="1" applyFill="1" applyBorder="1" applyAlignment="1">
      <alignment horizontal="center"/>
    </xf>
    <xf numFmtId="0" fontId="12" fillId="3" borderId="109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7" fillId="2" borderId="125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12" fillId="3" borderId="79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9" fillId="3" borderId="41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1" fillId="2" borderId="127" xfId="0" applyFont="1" applyFill="1" applyBorder="1" applyAlignment="1">
      <alignment horizontal="center"/>
    </xf>
    <xf numFmtId="0" fontId="11" fillId="2" borderId="128" xfId="0" applyFont="1" applyFill="1" applyBorder="1" applyAlignment="1">
      <alignment horizontal="center"/>
    </xf>
    <xf numFmtId="0" fontId="11" fillId="2" borderId="129" xfId="0" applyFont="1" applyFill="1" applyBorder="1" applyAlignment="1">
      <alignment horizontal="center"/>
    </xf>
    <xf numFmtId="1" fontId="7" fillId="2" borderId="130" xfId="0" applyNumberFormat="1" applyFont="1" applyFill="1" applyBorder="1" applyAlignment="1">
      <alignment horizontal="center" vertical="center" textRotation="90"/>
    </xf>
    <xf numFmtId="1" fontId="7" fillId="2" borderId="131" xfId="0" applyNumberFormat="1" applyFont="1" applyFill="1" applyBorder="1" applyAlignment="1">
      <alignment horizontal="center" vertical="center" textRotation="90"/>
    </xf>
    <xf numFmtId="1" fontId="7" fillId="2" borderId="1" xfId="0" applyNumberFormat="1" applyFont="1" applyFill="1" applyBorder="1" applyAlignment="1">
      <alignment horizontal="center" vertical="center" textRotation="90"/>
    </xf>
    <xf numFmtId="165" fontId="12" fillId="3" borderId="109" xfId="0" applyNumberFormat="1" applyFont="1" applyFill="1" applyBorder="1" applyAlignment="1">
      <alignment horizontal="center" vertical="center"/>
    </xf>
    <xf numFmtId="165" fontId="12" fillId="3" borderId="48" xfId="0" applyNumberFormat="1" applyFont="1" applyFill="1" applyBorder="1" applyAlignment="1">
      <alignment horizontal="center" vertical="center"/>
    </xf>
    <xf numFmtId="165" fontId="8" fillId="2" borderId="110" xfId="0" applyNumberFormat="1" applyFont="1" applyFill="1" applyBorder="1" applyAlignment="1">
      <alignment horizontal="center" vertical="center" textRotation="90"/>
    </xf>
    <xf numFmtId="165" fontId="8" fillId="2" borderId="111" xfId="0" applyNumberFormat="1" applyFont="1" applyFill="1" applyBorder="1" applyAlignment="1">
      <alignment horizontal="center" vertical="center" textRotation="90"/>
    </xf>
    <xf numFmtId="1" fontId="12" fillId="3" borderId="109" xfId="0" applyNumberFormat="1" applyFont="1" applyFill="1" applyBorder="1" applyAlignment="1">
      <alignment horizontal="center" vertical="center"/>
    </xf>
    <xf numFmtId="1" fontId="12" fillId="3" borderId="48" xfId="0" applyNumberFormat="1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5" borderId="120" xfId="0" applyFont="1" applyFill="1" applyBorder="1" applyAlignment="1">
      <alignment horizontal="center"/>
    </xf>
    <xf numFmtId="0" fontId="7" fillId="5" borderId="68" xfId="0" applyFont="1" applyFill="1" applyBorder="1" applyAlignment="1">
      <alignment horizontal="center" vertical="center"/>
    </xf>
    <xf numFmtId="0" fontId="7" fillId="5" borderId="69" xfId="0" applyFont="1" applyFill="1" applyBorder="1" applyAlignment="1">
      <alignment horizontal="center" vertical="center"/>
    </xf>
    <xf numFmtId="0" fontId="7" fillId="5" borderId="71" xfId="0" applyFont="1" applyFill="1" applyBorder="1" applyAlignment="1">
      <alignment horizontal="center" vertical="center"/>
    </xf>
    <xf numFmtId="0" fontId="7" fillId="5" borderId="75" xfId="0" applyFont="1" applyFill="1" applyBorder="1" applyAlignment="1">
      <alignment horizontal="center" vertical="center"/>
    </xf>
    <xf numFmtId="14" fontId="7" fillId="0" borderId="29" xfId="0" applyNumberFormat="1" applyFont="1" applyBorder="1" applyAlignment="1">
      <alignment horizontal="left"/>
    </xf>
    <xf numFmtId="14" fontId="7" fillId="0" borderId="29" xfId="0" applyNumberFormat="1" applyFont="1" applyBorder="1" applyAlignment="1">
      <alignment horizontal="center"/>
    </xf>
    <xf numFmtId="0" fontId="7" fillId="5" borderId="89" xfId="0" applyFont="1" applyFill="1" applyBorder="1" applyAlignment="1">
      <alignment horizontal="center" vertical="center"/>
    </xf>
    <xf numFmtId="0" fontId="7" fillId="5" borderId="125" xfId="0" applyFont="1" applyFill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7" fillId="5" borderId="126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0" fillId="0" borderId="11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46" xfId="0" applyBorder="1" applyAlignment="1">
      <alignment wrapText="1"/>
    </xf>
    <xf numFmtId="0" fontId="7" fillId="5" borderId="114" xfId="0" applyFont="1" applyFill="1" applyBorder="1" applyAlignment="1">
      <alignment horizontal="center" vertical="center"/>
    </xf>
    <xf numFmtId="0" fontId="7" fillId="5" borderId="115" xfId="0" applyFont="1" applyFill="1" applyBorder="1" applyAlignment="1">
      <alignment horizontal="center" vertical="center"/>
    </xf>
    <xf numFmtId="0" fontId="7" fillId="5" borderId="116" xfId="0" applyFont="1" applyFill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8" fillId="5" borderId="112" xfId="0" applyFont="1" applyFill="1" applyBorder="1" applyAlignment="1">
      <alignment horizontal="center" vertical="center" textRotation="90"/>
    </xf>
    <xf numFmtId="0" fontId="8" fillId="5" borderId="133" xfId="0" applyFont="1" applyFill="1" applyBorder="1" applyAlignment="1">
      <alignment horizontal="center" vertical="center" textRotation="90"/>
    </xf>
    <xf numFmtId="0" fontId="9" fillId="3" borderId="82" xfId="0" applyFont="1" applyFill="1" applyBorder="1" applyAlignment="1">
      <alignment horizontal="center" vertical="center"/>
    </xf>
    <xf numFmtId="0" fontId="9" fillId="3" borderId="134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0" fontId="7" fillId="5" borderId="122" xfId="0" applyFont="1" applyFill="1" applyBorder="1" applyAlignment="1">
      <alignment horizontal="center" vertical="center"/>
    </xf>
    <xf numFmtId="0" fontId="7" fillId="5" borderId="123" xfId="0" applyFont="1" applyFill="1" applyBorder="1" applyAlignment="1">
      <alignment horizontal="center" vertical="center"/>
    </xf>
    <xf numFmtId="0" fontId="7" fillId="5" borderId="119" xfId="0" applyFont="1" applyFill="1" applyBorder="1" applyAlignment="1">
      <alignment horizontal="center" vertical="center"/>
    </xf>
    <xf numFmtId="0" fontId="7" fillId="5" borderId="120" xfId="0" applyFont="1" applyFill="1" applyBorder="1" applyAlignment="1">
      <alignment horizontal="center" vertical="center"/>
    </xf>
    <xf numFmtId="165" fontId="8" fillId="5" borderId="110" xfId="0" applyNumberFormat="1" applyFont="1" applyFill="1" applyBorder="1" applyAlignment="1">
      <alignment horizontal="center" vertical="center" textRotation="90"/>
    </xf>
    <xf numFmtId="165" fontId="8" fillId="5" borderId="135" xfId="0" applyNumberFormat="1" applyFont="1" applyFill="1" applyBorder="1" applyAlignment="1">
      <alignment horizontal="center" vertical="center" textRotation="90"/>
    </xf>
    <xf numFmtId="1" fontId="7" fillId="5" borderId="133" xfId="0" applyNumberFormat="1" applyFont="1" applyFill="1" applyBorder="1" applyAlignment="1">
      <alignment horizontal="center" textRotation="90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0" fontId="7" fillId="2" borderId="121" xfId="0" applyFont="1" applyFill="1" applyBorder="1" applyAlignment="1">
      <alignment horizontal="center" vertical="center"/>
    </xf>
    <xf numFmtId="0" fontId="7" fillId="2" borderId="122" xfId="0" applyFont="1" applyFill="1" applyBorder="1" applyAlignment="1">
      <alignment horizontal="center" vertical="center"/>
    </xf>
    <xf numFmtId="0" fontId="7" fillId="2" borderId="123" xfId="0" applyFont="1" applyFill="1" applyBorder="1" applyAlignment="1">
      <alignment horizontal="center" vertical="center"/>
    </xf>
    <xf numFmtId="0" fontId="7" fillId="2" borderId="1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09CC-4873-4EA0-8692-5FCCF72E98D1}">
  <sheetPr>
    <pageSetUpPr fitToPage="1"/>
  </sheetPr>
  <dimension ref="A1:AY111"/>
  <sheetViews>
    <sheetView tabSelected="1" zoomScale="110" zoomScaleNormal="110" workbookViewId="0">
      <pane xSplit="11" ySplit="7" topLeftCell="L44" activePane="bottomRight" state="frozen"/>
      <selection pane="topRight" activeCell="L1" sqref="L1"/>
      <selection pane="bottomLeft" activeCell="A8" sqref="A8"/>
      <selection pane="bottomRight" activeCell="Z50" sqref="Z50"/>
    </sheetView>
  </sheetViews>
  <sheetFormatPr defaultColWidth="9.140625" defaultRowHeight="12" x14ac:dyDescent="0.2"/>
  <cols>
    <col min="1" max="1" width="4.7109375" style="49" customWidth="1"/>
    <col min="2" max="2" width="36.85546875" style="84" customWidth="1"/>
    <col min="3" max="3" width="4.42578125" style="286" customWidth="1"/>
    <col min="4" max="4" width="6" style="225" customWidth="1"/>
    <col min="5" max="5" width="4.85546875" style="2" customWidth="1"/>
    <col min="6" max="6" width="5.28515625" style="2" customWidth="1"/>
    <col min="7" max="7" width="6" style="2" customWidth="1"/>
    <col min="8" max="10" width="4.7109375" style="2" customWidth="1"/>
    <col min="11" max="11" width="4" style="2" customWidth="1"/>
    <col min="12" max="47" width="3.7109375" style="3" customWidth="1"/>
    <col min="48" max="16384" width="9.140625" style="3"/>
  </cols>
  <sheetData>
    <row r="1" spans="1:51" ht="36.75" customHeight="1" x14ac:dyDescent="0.5">
      <c r="A1" s="1"/>
      <c r="M1" s="4" t="s">
        <v>0</v>
      </c>
      <c r="N1"/>
      <c r="O1"/>
      <c r="P1"/>
      <c r="Q1"/>
    </row>
    <row r="2" spans="1:51" ht="12.75" x14ac:dyDescent="0.2">
      <c r="A2" s="385" t="s">
        <v>100</v>
      </c>
      <c r="B2" s="385"/>
      <c r="N2"/>
      <c r="T2" s="1"/>
      <c r="AG2" s="5" t="s">
        <v>1</v>
      </c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51" ht="13.5" thickBot="1" x14ac:dyDescent="0.25">
      <c r="A3" s="386" t="s">
        <v>66</v>
      </c>
      <c r="B3" s="386"/>
      <c r="C3" s="287"/>
      <c r="D3" s="226"/>
      <c r="E3" s="3"/>
      <c r="F3" s="3"/>
      <c r="G3" s="3"/>
      <c r="N3"/>
      <c r="O3" s="1" t="s">
        <v>2</v>
      </c>
      <c r="X3"/>
      <c r="Z3"/>
      <c r="AA3"/>
      <c r="AB3"/>
      <c r="AC3"/>
      <c r="AD3"/>
      <c r="AG3" s="1" t="s">
        <v>147</v>
      </c>
      <c r="AH3" s="5"/>
      <c r="AI3" s="5"/>
      <c r="AJ3" s="5"/>
      <c r="AL3" s="1"/>
      <c r="AM3" s="1"/>
      <c r="AN3" s="5"/>
      <c r="AO3" s="5"/>
      <c r="AP3" s="1"/>
      <c r="AQ3" s="1"/>
      <c r="AR3" s="1"/>
      <c r="AS3" s="1"/>
      <c r="AT3" s="1"/>
      <c r="AU3" s="1"/>
    </row>
    <row r="4" spans="1:51" ht="14.25" customHeight="1" thickTop="1" thickBot="1" x14ac:dyDescent="0.25">
      <c r="A4" s="400" t="s">
        <v>5</v>
      </c>
      <c r="B4" s="403" t="s">
        <v>6</v>
      </c>
      <c r="C4" s="352" t="s">
        <v>7</v>
      </c>
      <c r="D4" s="349" t="s">
        <v>81</v>
      </c>
      <c r="E4" s="350"/>
      <c r="F4" s="351"/>
      <c r="G4" s="339" t="s">
        <v>3</v>
      </c>
      <c r="H4" s="340"/>
      <c r="I4" s="340"/>
      <c r="J4" s="340"/>
      <c r="K4" s="341"/>
      <c r="L4" s="316" t="s">
        <v>4</v>
      </c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17"/>
      <c r="AM4" s="317"/>
      <c r="AN4" s="317"/>
      <c r="AO4" s="317"/>
      <c r="AP4" s="317"/>
      <c r="AQ4" s="317"/>
      <c r="AR4" s="317"/>
      <c r="AS4" s="317"/>
      <c r="AT4" s="317"/>
      <c r="AU4" s="317"/>
    </row>
    <row r="5" spans="1:51" ht="12.75" customHeight="1" thickTop="1" x14ac:dyDescent="0.2">
      <c r="A5" s="401"/>
      <c r="B5" s="404"/>
      <c r="C5" s="353"/>
      <c r="D5" s="357" t="s">
        <v>77</v>
      </c>
      <c r="E5" s="318" t="s">
        <v>78</v>
      </c>
      <c r="F5" s="318" t="s">
        <v>80</v>
      </c>
      <c r="G5" s="126"/>
      <c r="H5" s="329" t="s">
        <v>8</v>
      </c>
      <c r="I5" s="330"/>
      <c r="J5" s="330"/>
      <c r="K5" s="331"/>
      <c r="L5" s="128"/>
      <c r="M5" s="128"/>
      <c r="N5" s="128" t="s">
        <v>9</v>
      </c>
      <c r="O5" s="128"/>
      <c r="P5" s="127"/>
      <c r="Q5" s="129"/>
      <c r="R5" s="329" t="s">
        <v>10</v>
      </c>
      <c r="S5" s="330"/>
      <c r="T5" s="330"/>
      <c r="U5" s="330"/>
      <c r="V5" s="330"/>
      <c r="W5" s="331"/>
      <c r="X5" s="128"/>
      <c r="Y5" s="128"/>
      <c r="Z5" s="128" t="s">
        <v>11</v>
      </c>
      <c r="AA5" s="128"/>
      <c r="AB5" s="127"/>
      <c r="AC5" s="129"/>
      <c r="AD5" s="329" t="s">
        <v>12</v>
      </c>
      <c r="AE5" s="330"/>
      <c r="AF5" s="330"/>
      <c r="AG5" s="330"/>
      <c r="AH5" s="330"/>
      <c r="AI5" s="331"/>
      <c r="AJ5" s="361" t="s">
        <v>13</v>
      </c>
      <c r="AK5" s="330"/>
      <c r="AL5" s="330"/>
      <c r="AM5" s="330"/>
      <c r="AN5" s="330"/>
      <c r="AO5" s="362"/>
      <c r="AP5" s="329" t="s">
        <v>14</v>
      </c>
      <c r="AQ5" s="330"/>
      <c r="AR5" s="330"/>
      <c r="AS5" s="330"/>
      <c r="AT5" s="330"/>
      <c r="AU5" s="331"/>
    </row>
    <row r="6" spans="1:51" s="6" customFormat="1" ht="18.75" customHeight="1" thickBot="1" x14ac:dyDescent="0.25">
      <c r="A6" s="402"/>
      <c r="B6" s="405"/>
      <c r="C6" s="354"/>
      <c r="D6" s="358"/>
      <c r="E6" s="319"/>
      <c r="F6" s="319"/>
      <c r="G6" s="7"/>
      <c r="H6" s="8" t="s">
        <v>16</v>
      </c>
      <c r="I6" s="9" t="s">
        <v>17</v>
      </c>
      <c r="J6" s="9" t="s">
        <v>18</v>
      </c>
      <c r="K6" s="10" t="s">
        <v>19</v>
      </c>
      <c r="L6" s="11" t="s">
        <v>16</v>
      </c>
      <c r="M6" s="9" t="s">
        <v>17</v>
      </c>
      <c r="N6" s="9" t="s">
        <v>18</v>
      </c>
      <c r="O6" s="9" t="s">
        <v>19</v>
      </c>
      <c r="P6" s="9" t="s">
        <v>20</v>
      </c>
      <c r="Q6" s="12" t="s">
        <v>15</v>
      </c>
      <c r="R6" s="11" t="s">
        <v>16</v>
      </c>
      <c r="S6" s="9" t="s">
        <v>17</v>
      </c>
      <c r="T6" s="9" t="s">
        <v>18</v>
      </c>
      <c r="U6" s="9" t="s">
        <v>19</v>
      </c>
      <c r="V6" s="9" t="s">
        <v>20</v>
      </c>
      <c r="W6" s="10" t="s">
        <v>15</v>
      </c>
      <c r="X6" s="11" t="s">
        <v>16</v>
      </c>
      <c r="Y6" s="9" t="s">
        <v>17</v>
      </c>
      <c r="Z6" s="9" t="s">
        <v>18</v>
      </c>
      <c r="AA6" s="9" t="s">
        <v>19</v>
      </c>
      <c r="AB6" s="9" t="s">
        <v>20</v>
      </c>
      <c r="AC6" s="12" t="s">
        <v>15</v>
      </c>
      <c r="AD6" s="11" t="s">
        <v>16</v>
      </c>
      <c r="AE6" s="9" t="s">
        <v>17</v>
      </c>
      <c r="AF6" s="9" t="s">
        <v>18</v>
      </c>
      <c r="AG6" s="9" t="s">
        <v>19</v>
      </c>
      <c r="AH6" s="9" t="s">
        <v>20</v>
      </c>
      <c r="AI6" s="10" t="s">
        <v>15</v>
      </c>
      <c r="AJ6" s="11" t="s">
        <v>16</v>
      </c>
      <c r="AK6" s="9" t="s">
        <v>17</v>
      </c>
      <c r="AL6" s="9" t="s">
        <v>18</v>
      </c>
      <c r="AM6" s="9" t="s">
        <v>19</v>
      </c>
      <c r="AN6" s="9" t="s">
        <v>20</v>
      </c>
      <c r="AO6" s="12" t="s">
        <v>15</v>
      </c>
      <c r="AP6" s="11" t="s">
        <v>16</v>
      </c>
      <c r="AQ6" s="9" t="s">
        <v>17</v>
      </c>
      <c r="AR6" s="9" t="s">
        <v>18</v>
      </c>
      <c r="AS6" s="9" t="s">
        <v>19</v>
      </c>
      <c r="AT6" s="9" t="s">
        <v>20</v>
      </c>
      <c r="AU6" s="10" t="s">
        <v>15</v>
      </c>
    </row>
    <row r="7" spans="1:51" s="6" customFormat="1" ht="12.75" customHeight="1" thickBot="1" x14ac:dyDescent="0.25">
      <c r="A7" s="130" t="s">
        <v>21</v>
      </c>
      <c r="B7" s="131" t="s">
        <v>22</v>
      </c>
      <c r="C7" s="288">
        <f>SUM(C8:C16)</f>
        <v>1</v>
      </c>
      <c r="D7" s="227">
        <f>SUM(D8:D16)</f>
        <v>4.8</v>
      </c>
      <c r="E7" s="227">
        <f>SUM(E8:E16)</f>
        <v>12.119999999999997</v>
      </c>
      <c r="F7" s="147">
        <f>SUM(F8:F16)</f>
        <v>23</v>
      </c>
      <c r="G7" s="133">
        <f>SUM(G8:G16)</f>
        <v>363</v>
      </c>
      <c r="H7" s="132"/>
      <c r="I7" s="132"/>
      <c r="J7" s="132"/>
      <c r="K7" s="132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</row>
    <row r="8" spans="1:51" s="6" customFormat="1" ht="13.5" customHeight="1" x14ac:dyDescent="0.2">
      <c r="A8" s="118">
        <v>1</v>
      </c>
      <c r="B8" s="119" t="s">
        <v>70</v>
      </c>
      <c r="C8" s="289">
        <v>0</v>
      </c>
      <c r="D8" s="152">
        <v>0</v>
      </c>
      <c r="E8" s="153">
        <v>0</v>
      </c>
      <c r="F8" s="144">
        <v>0</v>
      </c>
      <c r="G8" s="144">
        <v>60</v>
      </c>
      <c r="H8" s="29"/>
      <c r="I8" s="30">
        <v>60</v>
      </c>
      <c r="J8" s="30"/>
      <c r="K8" s="31"/>
      <c r="L8" s="39"/>
      <c r="M8" s="30"/>
      <c r="N8" s="30"/>
      <c r="O8" s="30"/>
      <c r="P8" s="89"/>
      <c r="Q8" s="112"/>
      <c r="R8" s="30"/>
      <c r="S8" s="30">
        <v>2</v>
      </c>
      <c r="T8" s="30"/>
      <c r="U8" s="30"/>
      <c r="V8" s="89"/>
      <c r="W8" s="98"/>
      <c r="X8" s="30"/>
      <c r="Y8" s="247">
        <v>2</v>
      </c>
      <c r="Z8" s="30"/>
      <c r="AA8" s="30"/>
      <c r="AB8" s="89"/>
      <c r="AC8" s="112"/>
      <c r="AD8" s="30"/>
      <c r="AE8" s="30"/>
      <c r="AF8" s="30"/>
      <c r="AG8" s="30"/>
      <c r="AH8" s="89"/>
      <c r="AI8" s="98"/>
      <c r="AJ8" s="30"/>
      <c r="AK8" s="30"/>
      <c r="AL8" s="30"/>
      <c r="AM8" s="30"/>
      <c r="AN8" s="89"/>
      <c r="AO8" s="112"/>
      <c r="AP8" s="30"/>
      <c r="AQ8" s="30"/>
      <c r="AR8" s="30"/>
      <c r="AS8" s="30"/>
      <c r="AT8" s="89"/>
      <c r="AU8" s="98"/>
    </row>
    <row r="9" spans="1:51" s="6" customFormat="1" ht="11.25" customHeight="1" x14ac:dyDescent="0.2">
      <c r="A9" s="13">
        <v>2</v>
      </c>
      <c r="B9" s="85" t="s">
        <v>71</v>
      </c>
      <c r="C9" s="290">
        <v>1</v>
      </c>
      <c r="D9" s="154">
        <v>0</v>
      </c>
      <c r="E9" s="155">
        <v>6</v>
      </c>
      <c r="F9" s="116">
        <v>12</v>
      </c>
      <c r="G9" s="116">
        <v>150</v>
      </c>
      <c r="H9" s="14"/>
      <c r="I9" s="15">
        <v>150</v>
      </c>
      <c r="J9" s="15"/>
      <c r="K9" s="16"/>
      <c r="L9" s="17"/>
      <c r="M9" s="15">
        <v>2</v>
      </c>
      <c r="N9" s="15"/>
      <c r="O9" s="15"/>
      <c r="P9" s="86"/>
      <c r="Q9" s="100">
        <v>2</v>
      </c>
      <c r="R9" s="15"/>
      <c r="S9" s="15">
        <v>2</v>
      </c>
      <c r="T9" s="15"/>
      <c r="U9" s="15"/>
      <c r="V9" s="86"/>
      <c r="W9" s="97">
        <v>2</v>
      </c>
      <c r="X9" s="15"/>
      <c r="Y9" s="15">
        <v>3</v>
      </c>
      <c r="Z9" s="15"/>
      <c r="AA9" s="15"/>
      <c r="AB9" s="86"/>
      <c r="AC9" s="100">
        <v>3</v>
      </c>
      <c r="AD9" s="15"/>
      <c r="AE9" s="15">
        <v>3</v>
      </c>
      <c r="AF9" s="15"/>
      <c r="AG9" s="15"/>
      <c r="AH9" s="86">
        <v>1</v>
      </c>
      <c r="AI9" s="97">
        <v>5</v>
      </c>
      <c r="AJ9" s="15"/>
      <c r="AK9" s="15"/>
      <c r="AL9" s="15"/>
      <c r="AM9" s="15"/>
      <c r="AN9" s="86"/>
      <c r="AO9" s="100"/>
      <c r="AP9" s="15"/>
      <c r="AQ9" s="15"/>
      <c r="AR9" s="15"/>
      <c r="AS9" s="15"/>
      <c r="AT9" s="86"/>
      <c r="AU9" s="97"/>
    </row>
    <row r="10" spans="1:51" s="244" customFormat="1" ht="12" customHeight="1" x14ac:dyDescent="0.2">
      <c r="A10" s="13">
        <v>3</v>
      </c>
      <c r="B10" s="85" t="s">
        <v>51</v>
      </c>
      <c r="C10" s="290">
        <v>0</v>
      </c>
      <c r="D10" s="154">
        <v>1.2</v>
      </c>
      <c r="E10" s="155">
        <v>1</v>
      </c>
      <c r="F10" s="116">
        <v>2</v>
      </c>
      <c r="G10" s="116">
        <v>25</v>
      </c>
      <c r="H10" s="14">
        <v>10</v>
      </c>
      <c r="I10" s="15">
        <v>15</v>
      </c>
      <c r="J10" s="15"/>
      <c r="K10" s="16"/>
      <c r="L10" s="17">
        <f>10/15</f>
        <v>0.66666666666666663</v>
      </c>
      <c r="M10" s="15">
        <v>1</v>
      </c>
      <c r="N10" s="15"/>
      <c r="O10" s="15"/>
      <c r="P10" s="86"/>
      <c r="Q10" s="100">
        <v>2</v>
      </c>
      <c r="R10" s="15"/>
      <c r="S10" s="15"/>
      <c r="T10" s="15"/>
      <c r="U10" s="15"/>
      <c r="V10" s="86"/>
      <c r="W10" s="97"/>
      <c r="X10" s="15"/>
      <c r="Y10" s="15"/>
      <c r="Z10" s="15"/>
      <c r="AA10" s="15"/>
      <c r="AB10" s="86"/>
      <c r="AC10" s="100"/>
      <c r="AD10" s="15"/>
      <c r="AE10" s="15"/>
      <c r="AF10" s="15"/>
      <c r="AG10" s="15"/>
      <c r="AH10" s="86"/>
      <c r="AI10" s="97"/>
      <c r="AJ10" s="15"/>
      <c r="AK10" s="15"/>
      <c r="AL10" s="15"/>
      <c r="AM10" s="15"/>
      <c r="AN10" s="86"/>
      <c r="AO10" s="100"/>
      <c r="AP10" s="15"/>
      <c r="AQ10" s="15"/>
      <c r="AR10" s="15"/>
      <c r="AS10" s="15"/>
      <c r="AT10" s="86"/>
      <c r="AU10" s="97"/>
      <c r="AV10" s="6"/>
      <c r="AW10" s="6"/>
      <c r="AX10" s="6"/>
      <c r="AY10" s="6"/>
    </row>
    <row r="11" spans="1:51" s="244" customFormat="1" ht="11.25" x14ac:dyDescent="0.2">
      <c r="A11" s="13">
        <v>4</v>
      </c>
      <c r="B11" s="85" t="s">
        <v>89</v>
      </c>
      <c r="C11" s="290">
        <v>0</v>
      </c>
      <c r="D11" s="154">
        <v>2</v>
      </c>
      <c r="E11" s="155">
        <v>1.2</v>
      </c>
      <c r="F11" s="116">
        <v>2</v>
      </c>
      <c r="G11" s="116">
        <v>30</v>
      </c>
      <c r="H11" s="14"/>
      <c r="I11" s="15"/>
      <c r="J11" s="15">
        <v>30</v>
      </c>
      <c r="K11" s="16"/>
      <c r="L11" s="17"/>
      <c r="M11" s="15"/>
      <c r="N11" s="15">
        <v>2</v>
      </c>
      <c r="O11" s="15"/>
      <c r="P11" s="86"/>
      <c r="Q11" s="100">
        <v>2</v>
      </c>
      <c r="R11" s="15"/>
      <c r="S11" s="15"/>
      <c r="T11" s="15"/>
      <c r="U11" s="15"/>
      <c r="V11" s="86"/>
      <c r="W11" s="97"/>
      <c r="X11" s="15"/>
      <c r="Y11" s="15"/>
      <c r="Z11" s="15"/>
      <c r="AA11" s="15"/>
      <c r="AB11" s="86"/>
      <c r="AC11" s="100"/>
      <c r="AD11" s="15"/>
      <c r="AE11" s="15"/>
      <c r="AF11" s="15"/>
      <c r="AG11" s="15"/>
      <c r="AH11" s="86"/>
      <c r="AI11" s="97"/>
      <c r="AJ11" s="15"/>
      <c r="AK11" s="15"/>
      <c r="AL11" s="15"/>
      <c r="AM11" s="15"/>
      <c r="AN11" s="86"/>
      <c r="AO11" s="100"/>
      <c r="AP11" s="15"/>
      <c r="AQ11" s="15"/>
      <c r="AR11" s="15"/>
      <c r="AS11" s="15"/>
      <c r="AT11" s="86"/>
      <c r="AU11" s="97"/>
      <c r="AV11" s="6"/>
      <c r="AW11" s="6"/>
      <c r="AX11" s="6"/>
      <c r="AY11" s="6"/>
    </row>
    <row r="12" spans="1:51" s="6" customFormat="1" ht="12" customHeight="1" x14ac:dyDescent="0.2">
      <c r="A12" s="13">
        <v>5</v>
      </c>
      <c r="B12" s="85" t="s">
        <v>83</v>
      </c>
      <c r="C12" s="290">
        <v>0</v>
      </c>
      <c r="D12" s="154">
        <v>0.8</v>
      </c>
      <c r="E12" s="155">
        <v>0.6</v>
      </c>
      <c r="F12" s="116">
        <v>1</v>
      </c>
      <c r="G12" s="116">
        <v>15</v>
      </c>
      <c r="H12" s="14"/>
      <c r="I12" s="15">
        <v>15</v>
      </c>
      <c r="J12" s="15"/>
      <c r="K12" s="16"/>
      <c r="L12" s="17"/>
      <c r="M12" s="15">
        <v>1</v>
      </c>
      <c r="N12" s="15"/>
      <c r="O12" s="15"/>
      <c r="P12" s="86"/>
      <c r="Q12" s="100">
        <v>1</v>
      </c>
      <c r="R12" s="15"/>
      <c r="S12" s="15"/>
      <c r="T12" s="15"/>
      <c r="U12" s="15"/>
      <c r="V12" s="86"/>
      <c r="W12" s="97"/>
      <c r="X12" s="15"/>
      <c r="Y12" s="15"/>
      <c r="Z12" s="15"/>
      <c r="AA12" s="15"/>
      <c r="AB12" s="86"/>
      <c r="AC12" s="100"/>
      <c r="AD12" s="15"/>
      <c r="AE12" s="15"/>
      <c r="AF12" s="15"/>
      <c r="AG12" s="15"/>
      <c r="AH12" s="86"/>
      <c r="AI12" s="97"/>
      <c r="AJ12" s="15"/>
      <c r="AK12" s="15"/>
      <c r="AL12" s="15"/>
      <c r="AM12" s="15"/>
      <c r="AN12" s="86"/>
      <c r="AO12" s="100"/>
      <c r="AP12" s="15"/>
      <c r="AQ12" s="15"/>
      <c r="AR12" s="15"/>
      <c r="AS12" s="15"/>
      <c r="AT12" s="86"/>
      <c r="AU12" s="97"/>
    </row>
    <row r="13" spans="1:51" s="244" customFormat="1" ht="11.25" x14ac:dyDescent="0.2">
      <c r="A13" s="13">
        <v>6</v>
      </c>
      <c r="B13" s="85" t="s">
        <v>87</v>
      </c>
      <c r="C13" s="290">
        <v>0</v>
      </c>
      <c r="D13" s="154">
        <v>0</v>
      </c>
      <c r="E13" s="155">
        <v>1.2</v>
      </c>
      <c r="F13" s="116">
        <v>2</v>
      </c>
      <c r="G13" s="116">
        <v>30</v>
      </c>
      <c r="H13" s="14">
        <v>30</v>
      </c>
      <c r="I13" s="15"/>
      <c r="J13" s="15"/>
      <c r="K13" s="16"/>
      <c r="L13" s="17">
        <v>2</v>
      </c>
      <c r="M13" s="15"/>
      <c r="N13" s="15"/>
      <c r="O13" s="15"/>
      <c r="P13" s="86"/>
      <c r="Q13" s="100">
        <v>2</v>
      </c>
      <c r="R13" s="15"/>
      <c r="S13" s="15"/>
      <c r="T13" s="15"/>
      <c r="U13" s="15"/>
      <c r="V13" s="86"/>
      <c r="W13" s="97"/>
      <c r="X13" s="15"/>
      <c r="Y13" s="15"/>
      <c r="Z13" s="15"/>
      <c r="AA13" s="15"/>
      <c r="AB13" s="86"/>
      <c r="AC13" s="100"/>
      <c r="AD13" s="15"/>
      <c r="AE13" s="15"/>
      <c r="AF13" s="15"/>
      <c r="AG13" s="15"/>
      <c r="AH13" s="86"/>
      <c r="AI13" s="97"/>
      <c r="AJ13" s="15"/>
      <c r="AK13" s="15"/>
      <c r="AL13" s="15"/>
      <c r="AM13" s="15"/>
      <c r="AN13" s="86"/>
      <c r="AO13" s="100"/>
      <c r="AP13" s="15"/>
      <c r="AQ13" s="15"/>
      <c r="AR13" s="15"/>
      <c r="AS13" s="15"/>
      <c r="AT13" s="86"/>
      <c r="AU13" s="97"/>
      <c r="AV13" s="6"/>
      <c r="AW13" s="6"/>
      <c r="AX13" s="6"/>
      <c r="AY13" s="6"/>
    </row>
    <row r="14" spans="1:51" s="244" customFormat="1" ht="11.25" customHeight="1" x14ac:dyDescent="0.2">
      <c r="A14" s="13">
        <v>7</v>
      </c>
      <c r="B14" s="85" t="s">
        <v>90</v>
      </c>
      <c r="C14" s="290">
        <v>0</v>
      </c>
      <c r="D14" s="154">
        <v>0.8</v>
      </c>
      <c r="E14" s="155">
        <v>0.6</v>
      </c>
      <c r="F14" s="116">
        <v>1</v>
      </c>
      <c r="G14" s="116">
        <v>15</v>
      </c>
      <c r="H14" s="14"/>
      <c r="I14" s="15">
        <v>15</v>
      </c>
      <c r="J14" s="15"/>
      <c r="K14" s="16"/>
      <c r="L14" s="17"/>
      <c r="M14" s="15"/>
      <c r="N14" s="15"/>
      <c r="O14" s="15"/>
      <c r="P14" s="86"/>
      <c r="Q14" s="100"/>
      <c r="R14" s="15"/>
      <c r="S14" s="15"/>
      <c r="T14" s="15"/>
      <c r="U14" s="15"/>
      <c r="V14" s="86"/>
      <c r="W14" s="97"/>
      <c r="X14" s="15"/>
      <c r="Y14" s="15"/>
      <c r="Z14" s="15"/>
      <c r="AA14" s="15"/>
      <c r="AB14" s="86"/>
      <c r="AC14" s="100"/>
      <c r="AD14" s="15"/>
      <c r="AE14" s="15"/>
      <c r="AF14" s="15"/>
      <c r="AG14" s="15"/>
      <c r="AH14" s="86"/>
      <c r="AI14" s="97"/>
      <c r="AJ14" s="15"/>
      <c r="AK14" s="15">
        <v>1</v>
      </c>
      <c r="AL14" s="15"/>
      <c r="AM14" s="15"/>
      <c r="AN14" s="86"/>
      <c r="AO14" s="100">
        <v>1</v>
      </c>
      <c r="AP14" s="15"/>
      <c r="AQ14" s="15"/>
      <c r="AR14" s="15"/>
      <c r="AS14" s="15"/>
      <c r="AT14" s="86"/>
      <c r="AU14" s="97"/>
      <c r="AV14" s="6"/>
      <c r="AW14" s="6"/>
      <c r="AX14" s="6"/>
      <c r="AY14" s="6"/>
    </row>
    <row r="15" spans="1:51" s="243" customFormat="1" ht="11.25" x14ac:dyDescent="0.2">
      <c r="A15" s="13">
        <v>8</v>
      </c>
      <c r="B15" s="85" t="s">
        <v>23</v>
      </c>
      <c r="C15" s="290">
        <v>0</v>
      </c>
      <c r="D15" s="154">
        <v>0</v>
      </c>
      <c r="E15" s="155">
        <v>0.6</v>
      </c>
      <c r="F15" s="116">
        <v>1</v>
      </c>
      <c r="G15" s="116">
        <v>15</v>
      </c>
      <c r="H15" s="14">
        <v>15</v>
      </c>
      <c r="I15" s="15"/>
      <c r="J15" s="15"/>
      <c r="K15" s="16"/>
      <c r="L15" s="17"/>
      <c r="M15" s="15"/>
      <c r="N15" s="15"/>
      <c r="O15" s="15"/>
      <c r="P15" s="86"/>
      <c r="Q15" s="100"/>
      <c r="R15" s="15">
        <v>1</v>
      </c>
      <c r="S15" s="15"/>
      <c r="T15" s="15"/>
      <c r="U15" s="15"/>
      <c r="V15" s="86"/>
      <c r="W15" s="97">
        <v>1</v>
      </c>
      <c r="X15" s="15"/>
      <c r="Y15" s="15"/>
      <c r="Z15" s="15"/>
      <c r="AA15" s="15"/>
      <c r="AB15" s="86"/>
      <c r="AC15" s="100"/>
      <c r="AD15" s="15"/>
      <c r="AE15" s="15"/>
      <c r="AF15" s="15"/>
      <c r="AG15" s="15"/>
      <c r="AH15" s="86"/>
      <c r="AI15" s="97"/>
      <c r="AJ15" s="15"/>
      <c r="AK15" s="15"/>
      <c r="AL15" s="15"/>
      <c r="AM15" s="15"/>
      <c r="AN15" s="86"/>
      <c r="AO15" s="100"/>
      <c r="AP15" s="15"/>
      <c r="AQ15" s="15"/>
      <c r="AR15" s="15"/>
      <c r="AS15" s="15"/>
      <c r="AT15" s="86"/>
      <c r="AU15" s="97"/>
      <c r="AV15" s="6"/>
      <c r="AW15" s="6"/>
      <c r="AX15" s="6"/>
      <c r="AY15" s="6"/>
    </row>
    <row r="16" spans="1:51" s="6" customFormat="1" ht="12.75" customHeight="1" thickBot="1" x14ac:dyDescent="0.25">
      <c r="A16" s="13">
        <v>9</v>
      </c>
      <c r="B16" s="85" t="s">
        <v>76</v>
      </c>
      <c r="C16" s="290">
        <v>0</v>
      </c>
      <c r="D16" s="154">
        <v>0</v>
      </c>
      <c r="E16" s="155">
        <v>0.92</v>
      </c>
      <c r="F16" s="116">
        <v>2</v>
      </c>
      <c r="G16" s="116">
        <v>23</v>
      </c>
      <c r="H16" s="14">
        <v>19</v>
      </c>
      <c r="I16" s="15">
        <v>4</v>
      </c>
      <c r="J16" s="15"/>
      <c r="K16" s="16"/>
      <c r="L16" s="17"/>
      <c r="M16" s="15">
        <v>0.14000000000000001</v>
      </c>
      <c r="N16" s="15"/>
      <c r="O16" s="15"/>
      <c r="P16" s="86"/>
      <c r="Q16" s="100">
        <v>0.5</v>
      </c>
      <c r="R16" s="15">
        <v>0.53</v>
      </c>
      <c r="S16" s="15"/>
      <c r="T16" s="15"/>
      <c r="U16" s="15"/>
      <c r="V16" s="86"/>
      <c r="W16" s="97">
        <v>0.5</v>
      </c>
      <c r="X16" s="15">
        <v>0.6</v>
      </c>
      <c r="Y16" s="15"/>
      <c r="Z16" s="15"/>
      <c r="AA16" s="15"/>
      <c r="AB16" s="86"/>
      <c r="AC16" s="100">
        <v>0.5</v>
      </c>
      <c r="AD16" s="15">
        <v>0.14000000000000001</v>
      </c>
      <c r="AE16" s="15">
        <v>0.14000000000000001</v>
      </c>
      <c r="AF16" s="15"/>
      <c r="AG16" s="15"/>
      <c r="AH16" s="86"/>
      <c r="AI16" s="97">
        <v>0.5</v>
      </c>
      <c r="AJ16" s="15"/>
      <c r="AK16" s="15"/>
      <c r="AL16" s="15"/>
      <c r="AM16" s="15"/>
      <c r="AN16" s="86"/>
      <c r="AO16" s="100"/>
      <c r="AP16" s="15"/>
      <c r="AQ16" s="15"/>
      <c r="AR16" s="15"/>
      <c r="AS16" s="15"/>
      <c r="AT16" s="86"/>
      <c r="AU16" s="97"/>
    </row>
    <row r="17" spans="1:51" s="22" customFormat="1" thickBot="1" x14ac:dyDescent="0.25">
      <c r="A17" s="130" t="s">
        <v>24</v>
      </c>
      <c r="B17" s="131" t="s">
        <v>25</v>
      </c>
      <c r="C17" s="288">
        <f>SUM(C18:C28)</f>
        <v>5</v>
      </c>
      <c r="D17" s="227">
        <f>SUM(D18:D28)</f>
        <v>15.899999999999999</v>
      </c>
      <c r="E17" s="227">
        <f>SUM(E18:E28)</f>
        <v>15.799999999999999</v>
      </c>
      <c r="F17" s="147">
        <f>SUM(F18:F28)</f>
        <v>33</v>
      </c>
      <c r="G17" s="147">
        <f>SUM(G18:G28)</f>
        <v>396</v>
      </c>
      <c r="H17" s="132"/>
      <c r="I17" s="132"/>
      <c r="J17" s="132"/>
      <c r="K17" s="132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6"/>
      <c r="AW17" s="6"/>
      <c r="AX17" s="6"/>
      <c r="AY17" s="6"/>
    </row>
    <row r="18" spans="1:51" s="244" customFormat="1" ht="12" customHeight="1" x14ac:dyDescent="0.2">
      <c r="A18" s="13">
        <v>10</v>
      </c>
      <c r="B18" s="85" t="s">
        <v>26</v>
      </c>
      <c r="C18" s="290">
        <v>0</v>
      </c>
      <c r="D18" s="154">
        <v>1.2</v>
      </c>
      <c r="E18" s="16">
        <v>1</v>
      </c>
      <c r="F18" s="116">
        <v>2</v>
      </c>
      <c r="G18" s="116">
        <v>25</v>
      </c>
      <c r="H18" s="14">
        <v>15</v>
      </c>
      <c r="I18" s="15">
        <v>10</v>
      </c>
      <c r="J18" s="15"/>
      <c r="K18" s="16"/>
      <c r="L18" s="15">
        <v>1</v>
      </c>
      <c r="M18" s="15">
        <f>10/15</f>
        <v>0.66666666666666663</v>
      </c>
      <c r="N18" s="15"/>
      <c r="O18" s="15"/>
      <c r="P18" s="86"/>
      <c r="Q18" s="100">
        <v>2</v>
      </c>
      <c r="R18" s="15"/>
      <c r="S18" s="274"/>
      <c r="T18" s="15"/>
      <c r="U18" s="15"/>
      <c r="V18" s="86"/>
      <c r="W18" s="97"/>
      <c r="X18" s="15"/>
      <c r="Y18" s="15"/>
      <c r="Z18" s="15"/>
      <c r="AA18" s="15"/>
      <c r="AB18" s="86"/>
      <c r="AC18" s="100"/>
      <c r="AD18" s="15"/>
      <c r="AE18" s="15"/>
      <c r="AF18" s="15"/>
      <c r="AG18" s="15"/>
      <c r="AH18" s="86"/>
      <c r="AI18" s="97"/>
      <c r="AJ18" s="15"/>
      <c r="AK18" s="15"/>
      <c r="AL18" s="15"/>
      <c r="AM18" s="15"/>
      <c r="AN18" s="86"/>
      <c r="AO18" s="100"/>
      <c r="AP18" s="15"/>
      <c r="AQ18" s="15"/>
      <c r="AR18" s="15"/>
      <c r="AS18" s="15"/>
      <c r="AT18" s="86"/>
      <c r="AU18" s="97"/>
      <c r="AV18" s="6"/>
      <c r="AW18" s="6"/>
      <c r="AX18" s="6"/>
      <c r="AY18" s="6"/>
    </row>
    <row r="19" spans="1:51" s="244" customFormat="1" ht="11.25" x14ac:dyDescent="0.2">
      <c r="A19" s="13">
        <v>11</v>
      </c>
      <c r="B19" s="85" t="s">
        <v>27</v>
      </c>
      <c r="C19" s="290">
        <v>1</v>
      </c>
      <c r="D19" s="154">
        <v>0</v>
      </c>
      <c r="E19" s="16">
        <v>1.2</v>
      </c>
      <c r="F19" s="116">
        <v>3</v>
      </c>
      <c r="G19" s="116">
        <v>30</v>
      </c>
      <c r="H19" s="14">
        <v>30</v>
      </c>
      <c r="I19" s="15"/>
      <c r="J19" s="15"/>
      <c r="K19" s="16"/>
      <c r="L19" s="15">
        <v>2</v>
      </c>
      <c r="M19" s="15"/>
      <c r="N19" s="15"/>
      <c r="O19" s="15"/>
      <c r="P19" s="86">
        <v>1</v>
      </c>
      <c r="Q19" s="100">
        <v>3</v>
      </c>
      <c r="R19" s="15"/>
      <c r="S19" s="274"/>
      <c r="T19" s="15"/>
      <c r="U19" s="15"/>
      <c r="V19" s="86"/>
      <c r="W19" s="97"/>
      <c r="X19" s="15"/>
      <c r="Y19" s="15"/>
      <c r="Z19" s="15"/>
      <c r="AA19" s="15"/>
      <c r="AB19" s="86"/>
      <c r="AC19" s="100"/>
      <c r="AD19" s="15"/>
      <c r="AE19" s="15"/>
      <c r="AF19" s="15"/>
      <c r="AG19" s="15"/>
      <c r="AH19" s="86"/>
      <c r="AI19" s="97"/>
      <c r="AJ19" s="15"/>
      <c r="AK19" s="15"/>
      <c r="AL19" s="15"/>
      <c r="AM19" s="15"/>
      <c r="AN19" s="86"/>
      <c r="AO19" s="100"/>
      <c r="AP19" s="15"/>
      <c r="AQ19" s="15"/>
      <c r="AR19" s="15"/>
      <c r="AS19" s="15"/>
      <c r="AT19" s="86"/>
      <c r="AU19" s="97"/>
      <c r="AV19" s="6"/>
      <c r="AW19" s="6"/>
      <c r="AX19" s="6"/>
      <c r="AY19" s="6"/>
    </row>
    <row r="20" spans="1:51" s="244" customFormat="1" ht="11.25" x14ac:dyDescent="0.2">
      <c r="A20" s="13">
        <v>12</v>
      </c>
      <c r="B20" s="85" t="s">
        <v>28</v>
      </c>
      <c r="C20" s="290">
        <v>1</v>
      </c>
      <c r="D20" s="154">
        <v>1</v>
      </c>
      <c r="E20" s="16">
        <v>1.6</v>
      </c>
      <c r="F20" s="116">
        <v>3</v>
      </c>
      <c r="G20" s="116">
        <v>40</v>
      </c>
      <c r="H20" s="14">
        <v>25</v>
      </c>
      <c r="I20" s="15">
        <v>15</v>
      </c>
      <c r="J20" s="15"/>
      <c r="K20" s="16"/>
      <c r="L20" s="15">
        <f>25/15</f>
        <v>1.6666666666666667</v>
      </c>
      <c r="M20" s="15">
        <v>1</v>
      </c>
      <c r="N20" s="15"/>
      <c r="O20" s="15"/>
      <c r="P20" s="86">
        <v>1</v>
      </c>
      <c r="Q20" s="100">
        <v>3</v>
      </c>
      <c r="R20" s="15"/>
      <c r="S20" s="274"/>
      <c r="T20" s="15"/>
      <c r="U20" s="15"/>
      <c r="V20" s="86"/>
      <c r="W20" s="97"/>
      <c r="X20" s="15"/>
      <c r="Y20" s="15"/>
      <c r="Z20" s="15"/>
      <c r="AA20" s="15"/>
      <c r="AB20" s="86"/>
      <c r="AC20" s="100"/>
      <c r="AD20" s="15"/>
      <c r="AE20" s="15"/>
      <c r="AF20" s="15"/>
      <c r="AG20" s="15"/>
      <c r="AH20" s="86"/>
      <c r="AI20" s="97"/>
      <c r="AJ20" s="15"/>
      <c r="AK20" s="15"/>
      <c r="AL20" s="15"/>
      <c r="AM20" s="15"/>
      <c r="AN20" s="86"/>
      <c r="AO20" s="100"/>
      <c r="AP20" s="15"/>
      <c r="AQ20" s="15"/>
      <c r="AR20" s="15"/>
      <c r="AS20" s="15"/>
      <c r="AT20" s="86"/>
      <c r="AU20" s="97"/>
      <c r="AV20" s="6"/>
      <c r="AW20" s="6"/>
      <c r="AX20" s="6"/>
      <c r="AY20" s="6"/>
    </row>
    <row r="21" spans="1:51" s="244" customFormat="1" ht="11.25" x14ac:dyDescent="0.2">
      <c r="A21" s="13">
        <v>13</v>
      </c>
      <c r="B21" s="85" t="s">
        <v>74</v>
      </c>
      <c r="C21" s="290">
        <v>0</v>
      </c>
      <c r="D21" s="154">
        <v>1</v>
      </c>
      <c r="E21" s="16">
        <v>1.2</v>
      </c>
      <c r="F21" s="116">
        <v>2</v>
      </c>
      <c r="G21" s="116">
        <v>30</v>
      </c>
      <c r="H21" s="14">
        <v>15</v>
      </c>
      <c r="I21" s="15">
        <v>15</v>
      </c>
      <c r="J21" s="15"/>
      <c r="K21" s="16"/>
      <c r="L21" s="15">
        <v>1</v>
      </c>
      <c r="M21" s="15">
        <v>1</v>
      </c>
      <c r="N21" s="15"/>
      <c r="O21" s="15"/>
      <c r="P21" s="86"/>
      <c r="Q21" s="100">
        <v>2</v>
      </c>
      <c r="R21" s="15"/>
      <c r="S21" s="274"/>
      <c r="T21" s="15"/>
      <c r="U21" s="15"/>
      <c r="V21" s="86"/>
      <c r="W21" s="97"/>
      <c r="X21" s="15"/>
      <c r="Y21" s="15"/>
      <c r="Z21" s="15"/>
      <c r="AA21" s="15"/>
      <c r="AB21" s="86"/>
      <c r="AC21" s="100"/>
      <c r="AD21" s="15"/>
      <c r="AE21" s="15"/>
      <c r="AF21" s="15"/>
      <c r="AG21" s="15"/>
      <c r="AH21" s="86"/>
      <c r="AI21" s="97"/>
      <c r="AJ21" s="15"/>
      <c r="AK21" s="15"/>
      <c r="AL21" s="15"/>
      <c r="AM21" s="15"/>
      <c r="AN21" s="86"/>
      <c r="AO21" s="100"/>
      <c r="AP21" s="15"/>
      <c r="AQ21" s="15"/>
      <c r="AR21" s="15"/>
      <c r="AS21" s="15"/>
      <c r="AT21" s="86"/>
      <c r="AU21" s="97"/>
      <c r="AV21" s="6"/>
      <c r="AW21" s="6"/>
      <c r="AX21" s="6"/>
      <c r="AY21" s="6"/>
    </row>
    <row r="22" spans="1:51" s="244" customFormat="1" ht="11.25" x14ac:dyDescent="0.2">
      <c r="A22" s="13">
        <v>14</v>
      </c>
      <c r="B22" s="85" t="s">
        <v>63</v>
      </c>
      <c r="C22" s="290">
        <v>1</v>
      </c>
      <c r="D22" s="154">
        <v>1.4</v>
      </c>
      <c r="E22" s="16">
        <v>1.6</v>
      </c>
      <c r="F22" s="116">
        <v>4</v>
      </c>
      <c r="G22" s="116">
        <v>40</v>
      </c>
      <c r="H22" s="14">
        <v>25</v>
      </c>
      <c r="I22" s="15">
        <v>15</v>
      </c>
      <c r="J22" s="15"/>
      <c r="K22" s="16"/>
      <c r="L22" s="15">
        <f>25/15</f>
        <v>1.6666666666666667</v>
      </c>
      <c r="M22" s="15">
        <v>1</v>
      </c>
      <c r="N22" s="15"/>
      <c r="O22" s="15"/>
      <c r="P22" s="86">
        <v>1</v>
      </c>
      <c r="Q22" s="100">
        <v>4</v>
      </c>
      <c r="R22" s="15"/>
      <c r="S22" s="274"/>
      <c r="T22" s="15"/>
      <c r="U22" s="15"/>
      <c r="V22" s="86"/>
      <c r="W22" s="97"/>
      <c r="X22" s="15"/>
      <c r="Y22" s="15"/>
      <c r="Z22" s="15"/>
      <c r="AA22" s="15"/>
      <c r="AB22" s="86"/>
      <c r="AC22" s="100"/>
      <c r="AD22" s="15"/>
      <c r="AE22" s="15"/>
      <c r="AF22" s="15"/>
      <c r="AG22" s="15"/>
      <c r="AH22" s="86"/>
      <c r="AI22" s="97"/>
      <c r="AJ22" s="15"/>
      <c r="AK22" s="15"/>
      <c r="AL22" s="15"/>
      <c r="AM22" s="15"/>
      <c r="AN22" s="86"/>
      <c r="AO22" s="100"/>
      <c r="AP22" s="15"/>
      <c r="AQ22" s="15"/>
      <c r="AR22" s="15"/>
      <c r="AS22" s="15"/>
      <c r="AT22" s="86"/>
      <c r="AU22" s="97"/>
      <c r="AV22" s="6"/>
      <c r="AW22" s="6"/>
      <c r="AX22" s="6"/>
      <c r="AY22" s="6"/>
    </row>
    <row r="23" spans="1:51" s="244" customFormat="1" ht="11.25" x14ac:dyDescent="0.2">
      <c r="A23" s="13">
        <v>15</v>
      </c>
      <c r="B23" s="85" t="s">
        <v>72</v>
      </c>
      <c r="C23" s="290">
        <v>0</v>
      </c>
      <c r="D23" s="154">
        <v>1</v>
      </c>
      <c r="E23" s="16">
        <v>1.2</v>
      </c>
      <c r="F23" s="116">
        <v>2</v>
      </c>
      <c r="G23" s="116">
        <v>30</v>
      </c>
      <c r="H23" s="14">
        <v>15</v>
      </c>
      <c r="I23" s="15"/>
      <c r="J23" s="15">
        <v>15</v>
      </c>
      <c r="K23" s="16"/>
      <c r="L23" s="15">
        <v>1</v>
      </c>
      <c r="M23" s="15"/>
      <c r="N23" s="15">
        <v>1</v>
      </c>
      <c r="O23" s="15"/>
      <c r="P23" s="86"/>
      <c r="Q23" s="100">
        <v>2</v>
      </c>
      <c r="R23" s="15"/>
      <c r="S23" s="274"/>
      <c r="T23" s="15"/>
      <c r="U23" s="15"/>
      <c r="V23" s="86"/>
      <c r="W23" s="97"/>
      <c r="X23" s="15"/>
      <c r="Y23" s="15"/>
      <c r="Z23" s="15"/>
      <c r="AA23" s="15"/>
      <c r="AB23" s="86"/>
      <c r="AC23" s="100"/>
      <c r="AD23" s="15"/>
      <c r="AE23" s="15"/>
      <c r="AF23" s="15"/>
      <c r="AG23" s="15"/>
      <c r="AH23" s="86"/>
      <c r="AI23" s="97"/>
      <c r="AJ23" s="15"/>
      <c r="AK23" s="15"/>
      <c r="AL23" s="15"/>
      <c r="AM23" s="15"/>
      <c r="AN23" s="86"/>
      <c r="AO23" s="100"/>
      <c r="AP23" s="15"/>
      <c r="AQ23" s="15"/>
      <c r="AR23" s="15"/>
      <c r="AS23" s="15"/>
      <c r="AT23" s="86"/>
      <c r="AU23" s="97"/>
      <c r="AV23" s="6"/>
      <c r="AW23" s="6"/>
      <c r="AX23" s="6"/>
      <c r="AY23" s="6"/>
    </row>
    <row r="24" spans="1:51" s="244" customFormat="1" ht="11.25" x14ac:dyDescent="0.2">
      <c r="A24" s="13">
        <v>16</v>
      </c>
      <c r="B24" s="85" t="s">
        <v>82</v>
      </c>
      <c r="C24" s="290">
        <v>0</v>
      </c>
      <c r="D24" s="154">
        <v>2</v>
      </c>
      <c r="E24" s="16">
        <v>1.4</v>
      </c>
      <c r="F24" s="116">
        <v>3</v>
      </c>
      <c r="G24" s="116">
        <v>36</v>
      </c>
      <c r="H24" s="14">
        <v>12</v>
      </c>
      <c r="I24" s="15">
        <v>12</v>
      </c>
      <c r="J24" s="15"/>
      <c r="K24" s="16">
        <v>12</v>
      </c>
      <c r="L24" s="15"/>
      <c r="M24" s="15"/>
      <c r="N24" s="15"/>
      <c r="O24" s="15"/>
      <c r="P24" s="86"/>
      <c r="Q24" s="100"/>
      <c r="R24" s="15">
        <f>12/15</f>
        <v>0.8</v>
      </c>
      <c r="S24" s="274">
        <f>12/15</f>
        <v>0.8</v>
      </c>
      <c r="T24" s="15"/>
      <c r="U24" s="15">
        <f>12/15</f>
        <v>0.8</v>
      </c>
      <c r="V24" s="86"/>
      <c r="W24" s="97">
        <v>3</v>
      </c>
      <c r="X24" s="15"/>
      <c r="Y24" s="15"/>
      <c r="Z24" s="15"/>
      <c r="AA24" s="15"/>
      <c r="AB24" s="86"/>
      <c r="AC24" s="100"/>
      <c r="AD24" s="15"/>
      <c r="AE24" s="15"/>
      <c r="AF24" s="15"/>
      <c r="AG24" s="15"/>
      <c r="AH24" s="86"/>
      <c r="AI24" s="97"/>
      <c r="AJ24" s="15"/>
      <c r="AK24" s="15"/>
      <c r="AL24" s="15"/>
      <c r="AM24" s="15"/>
      <c r="AN24" s="86"/>
      <c r="AO24" s="100"/>
      <c r="AP24" s="15"/>
      <c r="AQ24" s="15"/>
      <c r="AR24" s="15"/>
      <c r="AS24" s="15"/>
      <c r="AT24" s="86"/>
      <c r="AU24" s="97"/>
      <c r="AV24" s="6"/>
      <c r="AW24" s="6"/>
      <c r="AX24" s="6"/>
      <c r="AY24" s="6"/>
    </row>
    <row r="25" spans="1:51" s="244" customFormat="1" ht="11.25" x14ac:dyDescent="0.2">
      <c r="A25" s="13">
        <v>17</v>
      </c>
      <c r="B25" s="85" t="s">
        <v>92</v>
      </c>
      <c r="C25" s="290">
        <v>0</v>
      </c>
      <c r="D25" s="154">
        <v>1.2</v>
      </c>
      <c r="E25" s="16">
        <v>1.2</v>
      </c>
      <c r="F25" s="116">
        <v>2</v>
      </c>
      <c r="G25" s="116">
        <v>30</v>
      </c>
      <c r="H25" s="14">
        <v>15</v>
      </c>
      <c r="I25" s="15">
        <v>15</v>
      </c>
      <c r="J25" s="15"/>
      <c r="K25" s="16"/>
      <c r="L25" s="15"/>
      <c r="M25" s="15"/>
      <c r="N25" s="15"/>
      <c r="O25" s="15"/>
      <c r="P25" s="86"/>
      <c r="Q25" s="100"/>
      <c r="R25" s="15">
        <v>1</v>
      </c>
      <c r="S25" s="274">
        <v>1</v>
      </c>
      <c r="T25" s="15"/>
      <c r="U25" s="15"/>
      <c r="V25" s="86"/>
      <c r="W25" s="97">
        <v>2</v>
      </c>
      <c r="X25" s="15"/>
      <c r="Y25" s="15"/>
      <c r="Z25" s="15"/>
      <c r="AA25" s="15"/>
      <c r="AB25" s="86"/>
      <c r="AC25" s="100"/>
      <c r="AD25" s="15"/>
      <c r="AE25" s="15"/>
      <c r="AF25" s="15"/>
      <c r="AG25" s="15"/>
      <c r="AH25" s="86"/>
      <c r="AI25" s="97"/>
      <c r="AJ25" s="15"/>
      <c r="AK25" s="15"/>
      <c r="AL25" s="15"/>
      <c r="AM25" s="15"/>
      <c r="AN25" s="86"/>
      <c r="AO25" s="100"/>
      <c r="AP25" s="15"/>
      <c r="AQ25" s="15"/>
      <c r="AR25" s="15"/>
      <c r="AS25" s="15"/>
      <c r="AT25" s="86"/>
      <c r="AU25" s="97"/>
      <c r="AV25" s="6"/>
      <c r="AW25" s="6"/>
      <c r="AX25" s="6"/>
      <c r="AY25" s="6"/>
    </row>
    <row r="26" spans="1:51" s="6" customFormat="1" ht="11.25" x14ac:dyDescent="0.2">
      <c r="A26" s="13">
        <v>18</v>
      </c>
      <c r="B26" s="85" t="s">
        <v>29</v>
      </c>
      <c r="C26" s="290">
        <v>1</v>
      </c>
      <c r="D26" s="154">
        <v>3.1</v>
      </c>
      <c r="E26" s="16">
        <v>2.4</v>
      </c>
      <c r="F26" s="116">
        <v>6</v>
      </c>
      <c r="G26" s="116">
        <v>60</v>
      </c>
      <c r="H26" s="14">
        <v>30</v>
      </c>
      <c r="I26" s="15">
        <v>30</v>
      </c>
      <c r="J26" s="15"/>
      <c r="K26" s="16"/>
      <c r="L26" s="15"/>
      <c r="M26" s="15"/>
      <c r="N26" s="15"/>
      <c r="O26" s="15"/>
      <c r="P26" s="86"/>
      <c r="Q26" s="100"/>
      <c r="R26" s="15">
        <v>2</v>
      </c>
      <c r="S26" s="274">
        <v>2</v>
      </c>
      <c r="T26" s="15"/>
      <c r="U26" s="15"/>
      <c r="V26" s="86">
        <v>1</v>
      </c>
      <c r="W26" s="97">
        <v>6</v>
      </c>
      <c r="X26" s="15"/>
      <c r="Y26" s="15"/>
      <c r="Z26" s="15"/>
      <c r="AA26" s="15"/>
      <c r="AB26" s="86"/>
      <c r="AC26" s="100"/>
      <c r="AD26" s="15"/>
      <c r="AE26" s="15"/>
      <c r="AF26" s="15"/>
      <c r="AG26" s="15"/>
      <c r="AH26" s="86"/>
      <c r="AI26" s="97"/>
      <c r="AJ26" s="15"/>
      <c r="AK26" s="15"/>
      <c r="AL26" s="15"/>
      <c r="AM26" s="15"/>
      <c r="AN26" s="86"/>
      <c r="AO26" s="100"/>
      <c r="AP26" s="15"/>
      <c r="AQ26" s="15"/>
      <c r="AR26" s="15"/>
      <c r="AS26" s="15"/>
      <c r="AT26" s="86"/>
      <c r="AU26" s="97"/>
    </row>
    <row r="27" spans="1:51" s="141" customFormat="1" ht="11.25" x14ac:dyDescent="0.2">
      <c r="A27" s="13">
        <v>19</v>
      </c>
      <c r="B27" s="85" t="s">
        <v>31</v>
      </c>
      <c r="C27" s="290">
        <v>0</v>
      </c>
      <c r="D27" s="154">
        <v>1.2</v>
      </c>
      <c r="E27" s="16">
        <v>1.2</v>
      </c>
      <c r="F27" s="116">
        <v>2</v>
      </c>
      <c r="G27" s="116">
        <v>30</v>
      </c>
      <c r="H27" s="14">
        <v>15</v>
      </c>
      <c r="I27" s="15">
        <v>15</v>
      </c>
      <c r="J27" s="15"/>
      <c r="K27" s="16"/>
      <c r="L27" s="15"/>
      <c r="M27" s="15"/>
      <c r="N27" s="15"/>
      <c r="O27" s="15"/>
      <c r="P27" s="86"/>
      <c r="Q27" s="100"/>
      <c r="R27" s="15"/>
      <c r="S27" s="274"/>
      <c r="T27" s="15"/>
      <c r="U27" s="15"/>
      <c r="V27" s="86"/>
      <c r="W27" s="97"/>
      <c r="X27" s="15">
        <v>1</v>
      </c>
      <c r="Y27" s="15">
        <v>1</v>
      </c>
      <c r="Z27" s="15"/>
      <c r="AA27" s="15"/>
      <c r="AB27" s="86"/>
      <c r="AC27" s="100">
        <v>2</v>
      </c>
      <c r="AD27" s="15"/>
      <c r="AE27" s="15"/>
      <c r="AF27" s="15"/>
      <c r="AG27" s="15"/>
      <c r="AH27" s="86"/>
      <c r="AI27" s="97"/>
      <c r="AJ27" s="15"/>
      <c r="AK27" s="15"/>
      <c r="AL27" s="15"/>
      <c r="AM27" s="15"/>
      <c r="AN27" s="86"/>
      <c r="AO27" s="100"/>
      <c r="AP27" s="15"/>
      <c r="AQ27" s="15"/>
      <c r="AR27" s="15"/>
      <c r="AS27" s="15"/>
      <c r="AT27" s="86"/>
      <c r="AU27" s="97"/>
      <c r="AV27" s="6"/>
      <c r="AW27" s="6"/>
      <c r="AX27" s="6"/>
      <c r="AY27" s="6"/>
    </row>
    <row r="28" spans="1:51" s="244" customFormat="1" thickBot="1" x14ac:dyDescent="0.25">
      <c r="A28" s="13">
        <v>20</v>
      </c>
      <c r="B28" s="85" t="s">
        <v>30</v>
      </c>
      <c r="C28" s="290">
        <v>1</v>
      </c>
      <c r="D28" s="154">
        <v>2.8</v>
      </c>
      <c r="E28" s="16">
        <v>1.8</v>
      </c>
      <c r="F28" s="116">
        <v>4</v>
      </c>
      <c r="G28" s="116">
        <v>45</v>
      </c>
      <c r="H28" s="14">
        <v>25</v>
      </c>
      <c r="I28" s="15">
        <v>20</v>
      </c>
      <c r="J28" s="15"/>
      <c r="K28" s="16"/>
      <c r="L28" s="15"/>
      <c r="M28" s="15"/>
      <c r="N28" s="15"/>
      <c r="O28" s="15"/>
      <c r="P28" s="86"/>
      <c r="Q28" s="100"/>
      <c r="R28" s="15"/>
      <c r="S28" s="274"/>
      <c r="T28" s="15"/>
      <c r="U28" s="15"/>
      <c r="V28" s="86"/>
      <c r="W28" s="97"/>
      <c r="X28" s="15">
        <f>25/15</f>
        <v>1.6666666666666667</v>
      </c>
      <c r="Y28" s="15">
        <f>20/15</f>
        <v>1.3333333333333333</v>
      </c>
      <c r="Z28" s="15"/>
      <c r="AA28" s="15"/>
      <c r="AB28" s="86">
        <v>1</v>
      </c>
      <c r="AC28" s="100">
        <v>4</v>
      </c>
      <c r="AD28" s="15"/>
      <c r="AE28" s="15"/>
      <c r="AF28" s="15"/>
      <c r="AG28" s="15"/>
      <c r="AH28" s="86"/>
      <c r="AI28" s="97"/>
      <c r="AJ28" s="15"/>
      <c r="AK28" s="15"/>
      <c r="AL28" s="15"/>
      <c r="AM28" s="15"/>
      <c r="AN28" s="86"/>
      <c r="AO28" s="100"/>
      <c r="AP28" s="15"/>
      <c r="AQ28" s="15"/>
      <c r="AR28" s="15"/>
      <c r="AS28" s="15"/>
      <c r="AT28" s="86"/>
      <c r="AU28" s="97"/>
      <c r="AV28" s="6"/>
      <c r="AW28" s="6"/>
      <c r="AX28" s="6"/>
      <c r="AY28" s="6"/>
    </row>
    <row r="29" spans="1:51" s="6" customFormat="1" thickBot="1" x14ac:dyDescent="0.25">
      <c r="A29" s="130" t="s">
        <v>32</v>
      </c>
      <c r="B29" s="131" t="s">
        <v>33</v>
      </c>
      <c r="C29" s="288">
        <f>SUM(C30:C40)</f>
        <v>3</v>
      </c>
      <c r="D29" s="227">
        <f>SUM(D30:D40)</f>
        <v>13.8</v>
      </c>
      <c r="E29" s="227">
        <f>SUM(E30:E40)</f>
        <v>12.299999999999999</v>
      </c>
      <c r="F29" s="147">
        <f>SUM(F30:F40)</f>
        <v>25</v>
      </c>
      <c r="G29" s="147">
        <f>SUM(G30:G40)</f>
        <v>302</v>
      </c>
      <c r="H29" s="132"/>
      <c r="I29" s="132"/>
      <c r="J29" s="132"/>
      <c r="K29" s="132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</row>
    <row r="30" spans="1:51" s="243" customFormat="1" ht="11.25" x14ac:dyDescent="0.2">
      <c r="A30" s="275">
        <v>21</v>
      </c>
      <c r="B30" s="276" t="s">
        <v>95</v>
      </c>
      <c r="C30" s="291">
        <v>0</v>
      </c>
      <c r="D30" s="277">
        <v>1</v>
      </c>
      <c r="E30" s="278">
        <v>1</v>
      </c>
      <c r="F30" s="279">
        <v>2</v>
      </c>
      <c r="G30" s="279">
        <v>24</v>
      </c>
      <c r="H30" s="14">
        <v>12</v>
      </c>
      <c r="I30" s="15">
        <v>12</v>
      </c>
      <c r="J30" s="15"/>
      <c r="K30" s="16"/>
      <c r="L30" s="27"/>
      <c r="M30" s="27"/>
      <c r="N30" s="27"/>
      <c r="O30" s="27"/>
      <c r="P30" s="36"/>
      <c r="Q30" s="102"/>
      <c r="R30" s="27">
        <f>12/15</f>
        <v>0.8</v>
      </c>
      <c r="S30" s="27">
        <f>12/15</f>
        <v>0.8</v>
      </c>
      <c r="T30" s="27"/>
      <c r="U30" s="27"/>
      <c r="V30" s="36"/>
      <c r="W30" s="107">
        <v>2</v>
      </c>
      <c r="X30" s="27"/>
      <c r="Y30" s="27"/>
      <c r="Z30" s="27"/>
      <c r="AA30" s="27"/>
      <c r="AB30" s="36"/>
      <c r="AC30" s="102"/>
      <c r="AD30" s="27"/>
      <c r="AE30" s="27"/>
      <c r="AF30" s="27"/>
      <c r="AG30" s="27"/>
      <c r="AH30" s="36"/>
      <c r="AI30" s="107"/>
      <c r="AJ30" s="27"/>
      <c r="AK30" s="27"/>
      <c r="AL30" s="27"/>
      <c r="AM30" s="27"/>
      <c r="AN30" s="36"/>
      <c r="AO30" s="102"/>
      <c r="AP30" s="27"/>
      <c r="AQ30" s="27"/>
      <c r="AR30" s="27"/>
      <c r="AS30" s="27"/>
      <c r="AT30" s="36"/>
      <c r="AU30" s="107"/>
      <c r="AV30" s="6"/>
      <c r="AW30" s="6"/>
      <c r="AX30" s="6"/>
      <c r="AY30" s="6"/>
    </row>
    <row r="31" spans="1:51" s="244" customFormat="1" ht="11.25" x14ac:dyDescent="0.2">
      <c r="A31" s="275">
        <v>22</v>
      </c>
      <c r="B31" s="276" t="s">
        <v>73</v>
      </c>
      <c r="C31" s="291">
        <v>0</v>
      </c>
      <c r="D31" s="277">
        <v>1</v>
      </c>
      <c r="E31" s="278">
        <v>0.5</v>
      </c>
      <c r="F31" s="279">
        <v>1</v>
      </c>
      <c r="G31" s="279">
        <v>12</v>
      </c>
      <c r="H31" s="14"/>
      <c r="I31" s="15"/>
      <c r="J31" s="15">
        <v>12</v>
      </c>
      <c r="K31" s="16"/>
      <c r="L31" s="27"/>
      <c r="M31" s="27"/>
      <c r="N31" s="27"/>
      <c r="O31" s="27"/>
      <c r="P31" s="36"/>
      <c r="Q31" s="102"/>
      <c r="R31" s="27"/>
      <c r="S31" s="27"/>
      <c r="T31" s="27">
        <v>0.8</v>
      </c>
      <c r="U31" s="27"/>
      <c r="V31" s="36"/>
      <c r="W31" s="107">
        <v>1</v>
      </c>
      <c r="X31" s="27"/>
      <c r="Y31" s="27"/>
      <c r="Z31" s="27"/>
      <c r="AA31" s="27"/>
      <c r="AB31" s="36"/>
      <c r="AC31" s="102"/>
      <c r="AD31" s="27"/>
      <c r="AE31" s="27"/>
      <c r="AF31" s="27"/>
      <c r="AG31" s="27"/>
      <c r="AH31" s="36"/>
      <c r="AI31" s="107"/>
      <c r="AJ31" s="27"/>
      <c r="AK31" s="27"/>
      <c r="AL31" s="27"/>
      <c r="AM31" s="27"/>
      <c r="AN31" s="36"/>
      <c r="AO31" s="102"/>
      <c r="AP31" s="27"/>
      <c r="AQ31" s="27"/>
      <c r="AR31" s="27"/>
      <c r="AS31" s="27"/>
      <c r="AT31" s="36"/>
      <c r="AU31" s="107"/>
      <c r="AV31" s="6"/>
      <c r="AW31" s="6"/>
      <c r="AX31" s="6"/>
      <c r="AY31" s="6"/>
    </row>
    <row r="32" spans="1:51" s="244" customFormat="1" ht="11.25" x14ac:dyDescent="0.2">
      <c r="A32" s="275">
        <v>23</v>
      </c>
      <c r="B32" s="276" t="s">
        <v>64</v>
      </c>
      <c r="C32" s="291">
        <v>0</v>
      </c>
      <c r="D32" s="277">
        <v>1.1000000000000001</v>
      </c>
      <c r="E32" s="278">
        <v>1</v>
      </c>
      <c r="F32" s="279">
        <v>2</v>
      </c>
      <c r="G32" s="279">
        <v>24</v>
      </c>
      <c r="H32" s="14">
        <v>12</v>
      </c>
      <c r="I32" s="15">
        <v>12</v>
      </c>
      <c r="J32" s="15"/>
      <c r="K32" s="16"/>
      <c r="L32" s="27"/>
      <c r="M32" s="27"/>
      <c r="N32" s="27"/>
      <c r="O32" s="27"/>
      <c r="P32" s="36"/>
      <c r="Q32" s="102"/>
      <c r="R32" s="27">
        <v>0.8</v>
      </c>
      <c r="S32" s="27">
        <v>0.8</v>
      </c>
      <c r="T32" s="27"/>
      <c r="U32" s="27"/>
      <c r="V32" s="36"/>
      <c r="W32" s="107">
        <v>2</v>
      </c>
      <c r="X32" s="27"/>
      <c r="Y32" s="27"/>
      <c r="Z32" s="27"/>
      <c r="AA32" s="27"/>
      <c r="AB32" s="36"/>
      <c r="AC32" s="102"/>
      <c r="AD32" s="27"/>
      <c r="AE32" s="27"/>
      <c r="AF32" s="27"/>
      <c r="AG32" s="27"/>
      <c r="AH32" s="36"/>
      <c r="AI32" s="107"/>
      <c r="AJ32" s="27"/>
      <c r="AK32" s="27"/>
      <c r="AL32" s="27"/>
      <c r="AM32" s="27"/>
      <c r="AN32" s="36"/>
      <c r="AO32" s="102"/>
      <c r="AP32" s="27"/>
      <c r="AQ32" s="27"/>
      <c r="AR32" s="27"/>
      <c r="AS32" s="27"/>
      <c r="AT32" s="36"/>
      <c r="AU32" s="107"/>
      <c r="AV32" s="6"/>
      <c r="AW32" s="6"/>
      <c r="AX32" s="6"/>
      <c r="AY32" s="6"/>
    </row>
    <row r="33" spans="1:51" s="243" customFormat="1" ht="11.25" x14ac:dyDescent="0.2">
      <c r="A33" s="275">
        <v>24</v>
      </c>
      <c r="B33" s="276" t="s">
        <v>88</v>
      </c>
      <c r="C33" s="291">
        <v>1</v>
      </c>
      <c r="D33" s="277">
        <v>2.4</v>
      </c>
      <c r="E33" s="278">
        <v>1.6</v>
      </c>
      <c r="F33" s="279">
        <v>4</v>
      </c>
      <c r="G33" s="279">
        <v>40</v>
      </c>
      <c r="H33" s="14">
        <v>15</v>
      </c>
      <c r="I33" s="15">
        <v>25</v>
      </c>
      <c r="J33" s="15"/>
      <c r="K33" s="16"/>
      <c r="L33" s="27"/>
      <c r="M33" s="27"/>
      <c r="N33" s="27"/>
      <c r="O33" s="27"/>
      <c r="P33" s="36"/>
      <c r="Q33" s="102"/>
      <c r="R33" s="27">
        <v>1</v>
      </c>
      <c r="S33" s="27">
        <f>25/15</f>
        <v>1.6666666666666667</v>
      </c>
      <c r="T33" s="27"/>
      <c r="U33" s="27"/>
      <c r="V33" s="36">
        <v>1</v>
      </c>
      <c r="W33" s="107">
        <v>4</v>
      </c>
      <c r="X33" s="27"/>
      <c r="Y33" s="27"/>
      <c r="Z33" s="27"/>
      <c r="AA33" s="27"/>
      <c r="AB33" s="36"/>
      <c r="AC33" s="102"/>
      <c r="AD33" s="27"/>
      <c r="AE33" s="27"/>
      <c r="AF33" s="27"/>
      <c r="AG33" s="27"/>
      <c r="AH33" s="36"/>
      <c r="AI33" s="107"/>
      <c r="AJ33" s="27"/>
      <c r="AK33" s="27"/>
      <c r="AL33" s="27"/>
      <c r="AM33" s="27"/>
      <c r="AN33" s="36"/>
      <c r="AO33" s="102"/>
      <c r="AP33" s="27"/>
      <c r="AQ33" s="27"/>
      <c r="AR33" s="27"/>
      <c r="AS33" s="27"/>
      <c r="AT33" s="36"/>
      <c r="AU33" s="107"/>
      <c r="AV33" s="6"/>
      <c r="AW33" s="6"/>
      <c r="AX33" s="6"/>
      <c r="AY33" s="6"/>
    </row>
    <row r="34" spans="1:51" s="244" customFormat="1" ht="11.25" x14ac:dyDescent="0.2">
      <c r="A34" s="275">
        <v>25</v>
      </c>
      <c r="B34" s="276" t="s">
        <v>35</v>
      </c>
      <c r="C34" s="291">
        <v>0</v>
      </c>
      <c r="D34" s="277">
        <v>1.4</v>
      </c>
      <c r="E34" s="278">
        <v>1</v>
      </c>
      <c r="F34" s="279">
        <v>2</v>
      </c>
      <c r="G34" s="279">
        <v>25</v>
      </c>
      <c r="H34" s="14">
        <v>10</v>
      </c>
      <c r="I34" s="15">
        <v>15</v>
      </c>
      <c r="J34" s="15"/>
      <c r="K34" s="16"/>
      <c r="L34" s="27"/>
      <c r="M34" s="27"/>
      <c r="N34" s="27"/>
      <c r="O34" s="27"/>
      <c r="P34" s="36"/>
      <c r="Q34" s="102"/>
      <c r="R34" s="27"/>
      <c r="S34" s="27"/>
      <c r="T34" s="27"/>
      <c r="U34" s="27"/>
      <c r="V34" s="36"/>
      <c r="W34" s="107"/>
      <c r="X34" s="27">
        <f>10/15</f>
        <v>0.66666666666666663</v>
      </c>
      <c r="Y34" s="27">
        <v>1</v>
      </c>
      <c r="Z34" s="27"/>
      <c r="AA34" s="27"/>
      <c r="AB34" s="36"/>
      <c r="AC34" s="102">
        <v>2</v>
      </c>
      <c r="AD34" s="27"/>
      <c r="AE34" s="27"/>
      <c r="AF34" s="27"/>
      <c r="AG34" s="27"/>
      <c r="AH34" s="36"/>
      <c r="AI34" s="107"/>
      <c r="AJ34" s="27"/>
      <c r="AK34" s="27"/>
      <c r="AL34" s="27"/>
      <c r="AM34" s="27"/>
      <c r="AN34" s="36"/>
      <c r="AO34" s="102"/>
      <c r="AP34" s="27"/>
      <c r="AQ34" s="27"/>
      <c r="AR34" s="27"/>
      <c r="AS34" s="27"/>
      <c r="AT34" s="36"/>
      <c r="AU34" s="107"/>
      <c r="AV34" s="6"/>
      <c r="AW34" s="6"/>
      <c r="AX34" s="6"/>
      <c r="AY34" s="6"/>
    </row>
    <row r="35" spans="1:51" s="244" customFormat="1" ht="11.25" x14ac:dyDescent="0.2">
      <c r="A35" s="275">
        <v>26</v>
      </c>
      <c r="B35" s="276" t="s">
        <v>57</v>
      </c>
      <c r="C35" s="291">
        <v>1</v>
      </c>
      <c r="D35" s="277">
        <v>1.4</v>
      </c>
      <c r="E35" s="278">
        <v>1.4</v>
      </c>
      <c r="F35" s="279">
        <v>3</v>
      </c>
      <c r="G35" s="279">
        <v>35</v>
      </c>
      <c r="H35" s="14">
        <v>20</v>
      </c>
      <c r="I35" s="15">
        <v>15</v>
      </c>
      <c r="J35" s="15"/>
      <c r="K35" s="16"/>
      <c r="L35" s="27"/>
      <c r="M35" s="27"/>
      <c r="N35" s="27"/>
      <c r="O35" s="27"/>
      <c r="P35" s="36"/>
      <c r="Q35" s="102"/>
      <c r="R35" s="27"/>
      <c r="S35" s="27"/>
      <c r="T35" s="27"/>
      <c r="U35" s="27"/>
      <c r="V35" s="36"/>
      <c r="W35" s="107"/>
      <c r="X35" s="27"/>
      <c r="Y35" s="27"/>
      <c r="Z35" s="27"/>
      <c r="AA35" s="27"/>
      <c r="AB35" s="36"/>
      <c r="AC35" s="102"/>
      <c r="AD35" s="27">
        <f>20/15</f>
        <v>1.3333333333333333</v>
      </c>
      <c r="AE35" s="27">
        <v>1</v>
      </c>
      <c r="AF35" s="27"/>
      <c r="AG35" s="27"/>
      <c r="AH35" s="36">
        <v>1</v>
      </c>
      <c r="AI35" s="107">
        <v>3</v>
      </c>
      <c r="AJ35" s="27"/>
      <c r="AK35" s="27"/>
      <c r="AL35" s="27"/>
      <c r="AM35" s="27"/>
      <c r="AN35" s="36"/>
      <c r="AO35" s="102"/>
      <c r="AP35" s="27"/>
      <c r="AQ35" s="27"/>
      <c r="AR35" s="27"/>
      <c r="AS35" s="27"/>
      <c r="AT35" s="36"/>
      <c r="AU35" s="107"/>
      <c r="AV35" s="6"/>
      <c r="AW35" s="6"/>
      <c r="AX35" s="6"/>
      <c r="AY35" s="6"/>
    </row>
    <row r="36" spans="1:51" s="243" customFormat="1" ht="11.25" x14ac:dyDescent="0.2">
      <c r="A36" s="275">
        <v>27</v>
      </c>
      <c r="B36" s="276" t="s">
        <v>36</v>
      </c>
      <c r="C36" s="291">
        <v>0</v>
      </c>
      <c r="D36" s="277">
        <v>0.8</v>
      </c>
      <c r="E36" s="278">
        <v>1</v>
      </c>
      <c r="F36" s="279">
        <v>2</v>
      </c>
      <c r="G36" s="279">
        <v>24</v>
      </c>
      <c r="H36" s="14">
        <v>12</v>
      </c>
      <c r="I36" s="15">
        <v>12</v>
      </c>
      <c r="J36" s="15"/>
      <c r="K36" s="16"/>
      <c r="L36" s="27"/>
      <c r="M36" s="27"/>
      <c r="N36" s="27"/>
      <c r="O36" s="27"/>
      <c r="P36" s="36"/>
      <c r="Q36" s="102"/>
      <c r="R36" s="27"/>
      <c r="S36" s="27"/>
      <c r="T36" s="27"/>
      <c r="U36" s="27"/>
      <c r="V36" s="36"/>
      <c r="W36" s="107"/>
      <c r="X36" s="27"/>
      <c r="Y36" s="27"/>
      <c r="Z36" s="27"/>
      <c r="AA36" s="27"/>
      <c r="AB36" s="36"/>
      <c r="AC36" s="102"/>
      <c r="AD36" s="27">
        <f>12/15</f>
        <v>0.8</v>
      </c>
      <c r="AE36" s="27">
        <f>12/15</f>
        <v>0.8</v>
      </c>
      <c r="AF36" s="27"/>
      <c r="AG36" s="27"/>
      <c r="AH36" s="36"/>
      <c r="AI36" s="107">
        <v>2</v>
      </c>
      <c r="AJ36" s="27"/>
      <c r="AK36" s="27"/>
      <c r="AL36" s="27"/>
      <c r="AM36" s="27"/>
      <c r="AN36" s="36"/>
      <c r="AO36" s="102"/>
      <c r="AP36" s="27"/>
      <c r="AQ36" s="27"/>
      <c r="AR36" s="27"/>
      <c r="AS36" s="27"/>
      <c r="AT36" s="36"/>
      <c r="AU36" s="107"/>
      <c r="AV36" s="6"/>
      <c r="AW36" s="6"/>
      <c r="AX36" s="6"/>
      <c r="AY36" s="6"/>
    </row>
    <row r="37" spans="1:51" s="243" customFormat="1" ht="11.25" x14ac:dyDescent="0.2">
      <c r="A37" s="275">
        <v>28</v>
      </c>
      <c r="B37" s="276" t="s">
        <v>56</v>
      </c>
      <c r="C37" s="291">
        <v>0</v>
      </c>
      <c r="D37" s="277">
        <v>1.2</v>
      </c>
      <c r="E37" s="278">
        <v>1.2</v>
      </c>
      <c r="F37" s="279">
        <v>2</v>
      </c>
      <c r="G37" s="279">
        <v>30</v>
      </c>
      <c r="H37" s="14">
        <v>15</v>
      </c>
      <c r="I37" s="15">
        <v>15</v>
      </c>
      <c r="J37" s="15"/>
      <c r="K37" s="16"/>
      <c r="L37" s="27"/>
      <c r="M37" s="27"/>
      <c r="N37" s="27"/>
      <c r="O37" s="27"/>
      <c r="P37" s="36"/>
      <c r="Q37" s="102"/>
      <c r="R37" s="27"/>
      <c r="S37" s="27"/>
      <c r="T37" s="27"/>
      <c r="U37" s="27"/>
      <c r="V37" s="36"/>
      <c r="W37" s="107"/>
      <c r="X37" s="27"/>
      <c r="Y37" s="27"/>
      <c r="Z37" s="27"/>
      <c r="AA37" s="27"/>
      <c r="AB37" s="36"/>
      <c r="AC37" s="102"/>
      <c r="AD37" s="27">
        <v>1</v>
      </c>
      <c r="AE37" s="27">
        <v>1</v>
      </c>
      <c r="AF37" s="27"/>
      <c r="AG37" s="27"/>
      <c r="AH37" s="36"/>
      <c r="AI37" s="107">
        <v>2</v>
      </c>
      <c r="AJ37" s="27"/>
      <c r="AK37" s="27"/>
      <c r="AL37" s="27"/>
      <c r="AM37" s="27"/>
      <c r="AN37" s="36"/>
      <c r="AO37" s="102"/>
      <c r="AP37" s="27"/>
      <c r="AQ37" s="27"/>
      <c r="AR37" s="27"/>
      <c r="AS37" s="27"/>
      <c r="AT37" s="36"/>
      <c r="AU37" s="107"/>
      <c r="AV37" s="6"/>
      <c r="AW37" s="6"/>
      <c r="AX37" s="6"/>
      <c r="AY37" s="6"/>
    </row>
    <row r="38" spans="1:51" s="246" customFormat="1" ht="11.25" x14ac:dyDescent="0.2">
      <c r="A38" s="275">
        <v>29</v>
      </c>
      <c r="B38" s="276" t="s">
        <v>34</v>
      </c>
      <c r="C38" s="291">
        <v>0</v>
      </c>
      <c r="D38" s="277">
        <v>1.2</v>
      </c>
      <c r="E38" s="278">
        <v>1</v>
      </c>
      <c r="F38" s="279">
        <v>2</v>
      </c>
      <c r="G38" s="279">
        <v>24</v>
      </c>
      <c r="H38" s="14">
        <v>12</v>
      </c>
      <c r="I38" s="15">
        <v>12</v>
      </c>
      <c r="J38" s="15"/>
      <c r="K38" s="16"/>
      <c r="L38" s="27"/>
      <c r="M38" s="27"/>
      <c r="N38" s="27"/>
      <c r="O38" s="27"/>
      <c r="P38" s="36"/>
      <c r="Q38" s="102"/>
      <c r="R38" s="27"/>
      <c r="S38" s="27"/>
      <c r="T38" s="27"/>
      <c r="U38" s="27"/>
      <c r="V38" s="36"/>
      <c r="W38" s="107"/>
      <c r="X38" s="27"/>
      <c r="Y38" s="27"/>
      <c r="Z38" s="27"/>
      <c r="AA38" s="27"/>
      <c r="AB38" s="36"/>
      <c r="AC38" s="102"/>
      <c r="AD38" s="27">
        <f>12/15</f>
        <v>0.8</v>
      </c>
      <c r="AE38" s="27">
        <f>12/15</f>
        <v>0.8</v>
      </c>
      <c r="AF38" s="27"/>
      <c r="AG38" s="27"/>
      <c r="AH38" s="36"/>
      <c r="AI38" s="107">
        <v>2</v>
      </c>
      <c r="AJ38" s="27"/>
      <c r="AK38" s="27"/>
      <c r="AL38" s="27"/>
      <c r="AM38" s="27"/>
      <c r="AN38" s="36"/>
      <c r="AO38" s="102"/>
      <c r="AP38" s="27"/>
      <c r="AQ38" s="27"/>
      <c r="AR38" s="27"/>
      <c r="AS38" s="27"/>
      <c r="AT38" s="36"/>
      <c r="AU38" s="107"/>
      <c r="AV38" s="6"/>
      <c r="AW38" s="6"/>
      <c r="AX38" s="6"/>
      <c r="AY38" s="6"/>
    </row>
    <row r="39" spans="1:51" s="244" customFormat="1" ht="11.25" x14ac:dyDescent="0.2">
      <c r="A39" s="275">
        <v>30</v>
      </c>
      <c r="B39" s="276" t="s">
        <v>103</v>
      </c>
      <c r="C39" s="291">
        <v>1</v>
      </c>
      <c r="D39" s="277">
        <v>1</v>
      </c>
      <c r="E39" s="278">
        <v>1.6</v>
      </c>
      <c r="F39" s="279">
        <v>3</v>
      </c>
      <c r="G39" s="279">
        <v>40</v>
      </c>
      <c r="H39" s="14">
        <v>25</v>
      </c>
      <c r="I39" s="15">
        <v>15</v>
      </c>
      <c r="J39" s="15"/>
      <c r="K39" s="16"/>
      <c r="L39" s="27"/>
      <c r="M39" s="27"/>
      <c r="N39" s="27"/>
      <c r="O39" s="27"/>
      <c r="P39" s="36"/>
      <c r="Q39" s="102"/>
      <c r="R39" s="27"/>
      <c r="S39" s="27"/>
      <c r="T39" s="27"/>
      <c r="U39" s="27"/>
      <c r="V39" s="36"/>
      <c r="W39" s="107"/>
      <c r="X39" s="27"/>
      <c r="Y39" s="27"/>
      <c r="Z39" s="27"/>
      <c r="AA39" s="27"/>
      <c r="AB39" s="36"/>
      <c r="AC39" s="102"/>
      <c r="AD39" s="27">
        <f>25/15</f>
        <v>1.6666666666666667</v>
      </c>
      <c r="AE39" s="27">
        <v>1</v>
      </c>
      <c r="AF39" s="27"/>
      <c r="AG39" s="27"/>
      <c r="AH39" s="36">
        <v>1</v>
      </c>
      <c r="AI39" s="107">
        <v>3</v>
      </c>
      <c r="AJ39" s="27"/>
      <c r="AK39" s="27"/>
      <c r="AL39" s="27"/>
      <c r="AM39" s="27"/>
      <c r="AN39" s="36"/>
      <c r="AO39" s="102"/>
      <c r="AP39" s="27"/>
      <c r="AQ39" s="27"/>
      <c r="AR39" s="27"/>
      <c r="AS39" s="27"/>
      <c r="AT39" s="36"/>
      <c r="AU39" s="107"/>
      <c r="AV39" s="6"/>
      <c r="AW39" s="6"/>
      <c r="AX39" s="6"/>
      <c r="AY39" s="6"/>
    </row>
    <row r="40" spans="1:51" s="243" customFormat="1" thickBot="1" x14ac:dyDescent="0.25">
      <c r="A40" s="275">
        <v>31</v>
      </c>
      <c r="B40" s="276" t="s">
        <v>58</v>
      </c>
      <c r="C40" s="291">
        <v>0</v>
      </c>
      <c r="D40" s="277">
        <v>1.3</v>
      </c>
      <c r="E40" s="278">
        <v>1</v>
      </c>
      <c r="F40" s="279">
        <v>2</v>
      </c>
      <c r="G40" s="279">
        <v>24</v>
      </c>
      <c r="H40" s="14">
        <v>12</v>
      </c>
      <c r="I40" s="15">
        <v>12</v>
      </c>
      <c r="J40" s="15"/>
      <c r="K40" s="16"/>
      <c r="L40" s="27"/>
      <c r="M40" s="27"/>
      <c r="N40" s="27"/>
      <c r="O40" s="27"/>
      <c r="P40" s="36"/>
      <c r="Q40" s="102"/>
      <c r="R40" s="27"/>
      <c r="S40" s="27"/>
      <c r="T40" s="27"/>
      <c r="U40" s="27"/>
      <c r="V40" s="36"/>
      <c r="W40" s="107"/>
      <c r="X40" s="27"/>
      <c r="Y40" s="27"/>
      <c r="Z40" s="27"/>
      <c r="AA40" s="27"/>
      <c r="AB40" s="36"/>
      <c r="AC40" s="102"/>
      <c r="AD40" s="27">
        <f>12/15</f>
        <v>0.8</v>
      </c>
      <c r="AE40" s="27">
        <f>12/15</f>
        <v>0.8</v>
      </c>
      <c r="AF40" s="27"/>
      <c r="AG40" s="27"/>
      <c r="AH40" s="36"/>
      <c r="AI40" s="107">
        <v>2</v>
      </c>
      <c r="AJ40" s="27"/>
      <c r="AK40" s="27"/>
      <c r="AL40" s="27"/>
      <c r="AM40" s="27"/>
      <c r="AN40" s="36"/>
      <c r="AO40" s="102"/>
      <c r="AP40" s="27"/>
      <c r="AQ40" s="27"/>
      <c r="AR40" s="27"/>
      <c r="AS40" s="27"/>
      <c r="AT40" s="36"/>
      <c r="AU40" s="107"/>
      <c r="AV40" s="6"/>
      <c r="AW40" s="6"/>
      <c r="AX40" s="6"/>
      <c r="AY40" s="6"/>
    </row>
    <row r="41" spans="1:51" s="22" customFormat="1" ht="13.5" customHeight="1" x14ac:dyDescent="0.2">
      <c r="A41" s="389" t="s">
        <v>37</v>
      </c>
      <c r="B41" s="391" t="s">
        <v>124</v>
      </c>
      <c r="C41" s="359">
        <f>SUM(C43:C52)</f>
        <v>4</v>
      </c>
      <c r="D41" s="355">
        <f>SUM(D43:D52)</f>
        <v>19</v>
      </c>
      <c r="E41" s="355">
        <f>SUM(E43:E52)</f>
        <v>13.799999999999999</v>
      </c>
      <c r="F41" s="337">
        <f>SUM(F43:F52)</f>
        <v>33</v>
      </c>
      <c r="G41" s="332">
        <f>SUM(G43:G52)</f>
        <v>345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6"/>
      <c r="AW41" s="6"/>
      <c r="AX41" s="6"/>
      <c r="AY41" s="6"/>
    </row>
    <row r="42" spans="1:51" s="22" customFormat="1" ht="9.75" customHeight="1" thickBot="1" x14ac:dyDescent="0.25">
      <c r="A42" s="390"/>
      <c r="B42" s="392"/>
      <c r="C42" s="360"/>
      <c r="D42" s="356"/>
      <c r="E42" s="356"/>
      <c r="F42" s="338"/>
      <c r="G42" s="333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6"/>
      <c r="AW42" s="6"/>
      <c r="AX42" s="6"/>
      <c r="AY42" s="6"/>
    </row>
    <row r="43" spans="1:51" s="22" customFormat="1" ht="11.25" x14ac:dyDescent="0.2">
      <c r="A43" s="13">
        <v>32</v>
      </c>
      <c r="B43" s="249" t="s">
        <v>108</v>
      </c>
      <c r="C43" s="294">
        <v>1</v>
      </c>
      <c r="D43" s="250">
        <v>1.6</v>
      </c>
      <c r="E43" s="251">
        <v>1.2</v>
      </c>
      <c r="F43" s="163">
        <v>3</v>
      </c>
      <c r="G43" s="162">
        <v>30</v>
      </c>
      <c r="H43" s="164">
        <v>15</v>
      </c>
      <c r="I43" s="165">
        <v>15</v>
      </c>
      <c r="J43" s="30"/>
      <c r="K43" s="31"/>
      <c r="L43" s="39"/>
      <c r="M43" s="30"/>
      <c r="N43" s="30"/>
      <c r="O43" s="30"/>
      <c r="P43" s="89"/>
      <c r="Q43" s="112"/>
      <c r="R43" s="30"/>
      <c r="S43" s="30"/>
      <c r="T43" s="30"/>
      <c r="U43" s="30"/>
      <c r="V43" s="89"/>
      <c r="W43" s="98"/>
      <c r="X43" s="30">
        <v>1</v>
      </c>
      <c r="Y43" s="30">
        <v>1</v>
      </c>
      <c r="Z43" s="30"/>
      <c r="AA43" s="30"/>
      <c r="AB43" s="89">
        <v>1</v>
      </c>
      <c r="AC43" s="112">
        <v>3</v>
      </c>
      <c r="AD43" s="30"/>
      <c r="AE43" s="30"/>
      <c r="AF43" s="30"/>
      <c r="AG43" s="30"/>
      <c r="AH43" s="89"/>
      <c r="AI43" s="98"/>
      <c r="AJ43" s="30"/>
      <c r="AK43" s="30"/>
      <c r="AL43" s="30"/>
      <c r="AM43" s="30"/>
      <c r="AN43" s="89"/>
      <c r="AO43" s="112"/>
      <c r="AP43" s="30"/>
      <c r="AQ43" s="30"/>
      <c r="AR43" s="30"/>
      <c r="AS43" s="30"/>
      <c r="AT43" s="89"/>
      <c r="AU43" s="98"/>
      <c r="AV43" s="6"/>
      <c r="AW43" s="6"/>
      <c r="AX43" s="6"/>
      <c r="AY43" s="6"/>
    </row>
    <row r="44" spans="1:51" s="6" customFormat="1" ht="22.5" x14ac:dyDescent="0.2">
      <c r="A44" s="13">
        <v>33</v>
      </c>
      <c r="B44" s="249" t="s">
        <v>110</v>
      </c>
      <c r="C44" s="294">
        <v>0</v>
      </c>
      <c r="D44" s="250">
        <v>1.6</v>
      </c>
      <c r="E44" s="251">
        <v>1.2</v>
      </c>
      <c r="F44" s="163">
        <v>3</v>
      </c>
      <c r="G44" s="162">
        <v>30</v>
      </c>
      <c r="H44" s="164">
        <v>15</v>
      </c>
      <c r="I44" s="165">
        <v>15</v>
      </c>
      <c r="J44" s="30"/>
      <c r="K44" s="31"/>
      <c r="L44" s="39"/>
      <c r="M44" s="30"/>
      <c r="N44" s="30"/>
      <c r="O44" s="30"/>
      <c r="P44" s="89"/>
      <c r="Q44" s="112"/>
      <c r="R44" s="30"/>
      <c r="S44" s="30"/>
      <c r="T44" s="30"/>
      <c r="U44" s="30"/>
      <c r="V44" s="89"/>
      <c r="W44" s="98"/>
      <c r="X44" s="30">
        <v>1</v>
      </c>
      <c r="Y44" s="30">
        <v>1</v>
      </c>
      <c r="Z44" s="30"/>
      <c r="AA44" s="30"/>
      <c r="AB44" s="89"/>
      <c r="AC44" s="112">
        <v>3</v>
      </c>
      <c r="AD44" s="30"/>
      <c r="AE44" s="30"/>
      <c r="AF44" s="30"/>
      <c r="AG44" s="30"/>
      <c r="AH44" s="89"/>
      <c r="AI44" s="98"/>
      <c r="AJ44" s="30"/>
      <c r="AK44" s="30"/>
      <c r="AL44" s="30"/>
      <c r="AM44" s="30"/>
      <c r="AN44" s="89"/>
      <c r="AO44" s="112"/>
      <c r="AP44" s="30"/>
      <c r="AQ44" s="30"/>
      <c r="AR44" s="30"/>
      <c r="AS44" s="30"/>
      <c r="AT44" s="89"/>
      <c r="AU44" s="98"/>
    </row>
    <row r="45" spans="1:51" s="22" customFormat="1" ht="22.5" x14ac:dyDescent="0.2">
      <c r="A45" s="13">
        <v>34</v>
      </c>
      <c r="B45" s="249" t="s">
        <v>111</v>
      </c>
      <c r="C45" s="294">
        <v>1</v>
      </c>
      <c r="D45" s="250">
        <v>1.6</v>
      </c>
      <c r="E45" s="251">
        <v>1.2</v>
      </c>
      <c r="F45" s="163">
        <v>3</v>
      </c>
      <c r="G45" s="162">
        <v>30</v>
      </c>
      <c r="H45" s="164">
        <v>15</v>
      </c>
      <c r="I45" s="165">
        <v>15</v>
      </c>
      <c r="J45" s="30"/>
      <c r="K45" s="31"/>
      <c r="L45" s="39"/>
      <c r="M45" s="30"/>
      <c r="N45" s="30"/>
      <c r="O45" s="30"/>
      <c r="P45" s="89"/>
      <c r="Q45" s="112"/>
      <c r="R45" s="30"/>
      <c r="S45" s="30"/>
      <c r="T45" s="30"/>
      <c r="U45" s="30"/>
      <c r="V45" s="89"/>
      <c r="W45" s="98"/>
      <c r="X45" s="30">
        <v>1</v>
      </c>
      <c r="Y45" s="30">
        <v>1</v>
      </c>
      <c r="Z45" s="30"/>
      <c r="AA45" s="30"/>
      <c r="AB45" s="89">
        <v>1</v>
      </c>
      <c r="AC45" s="112">
        <v>3</v>
      </c>
      <c r="AD45" s="30"/>
      <c r="AE45" s="30"/>
      <c r="AF45" s="30"/>
      <c r="AG45" s="30"/>
      <c r="AH45" s="89"/>
      <c r="AI45" s="98"/>
      <c r="AJ45" s="30"/>
      <c r="AK45" s="30"/>
      <c r="AL45" s="30"/>
      <c r="AM45" s="30"/>
      <c r="AN45" s="89" t="s">
        <v>49</v>
      </c>
      <c r="AO45" s="112"/>
      <c r="AP45" s="30"/>
      <c r="AQ45" s="30"/>
      <c r="AR45" s="30"/>
      <c r="AS45" s="30"/>
      <c r="AT45" s="89"/>
      <c r="AU45" s="98"/>
      <c r="AV45" s="6"/>
      <c r="AW45" s="6"/>
      <c r="AX45" s="6"/>
      <c r="AY45" s="6"/>
    </row>
    <row r="46" spans="1:51" s="22" customFormat="1" ht="22.5" x14ac:dyDescent="0.2">
      <c r="A46" s="13">
        <v>35</v>
      </c>
      <c r="B46" s="249" t="s">
        <v>112</v>
      </c>
      <c r="C46" s="294">
        <v>0</v>
      </c>
      <c r="D46" s="250">
        <v>1.6</v>
      </c>
      <c r="E46" s="251">
        <v>1.2</v>
      </c>
      <c r="F46" s="163">
        <v>3</v>
      </c>
      <c r="G46" s="162">
        <v>30</v>
      </c>
      <c r="H46" s="164"/>
      <c r="I46" s="165">
        <v>30</v>
      </c>
      <c r="J46" s="30"/>
      <c r="K46" s="31"/>
      <c r="L46" s="39"/>
      <c r="M46" s="30"/>
      <c r="N46" s="30"/>
      <c r="O46" s="30"/>
      <c r="P46" s="89"/>
      <c r="Q46" s="112"/>
      <c r="R46" s="30"/>
      <c r="S46" s="30"/>
      <c r="T46" s="30"/>
      <c r="U46" s="30"/>
      <c r="V46" s="89"/>
      <c r="W46" s="98"/>
      <c r="X46" s="30"/>
      <c r="Y46" s="30">
        <v>2</v>
      </c>
      <c r="Z46" s="30"/>
      <c r="AA46" s="30"/>
      <c r="AB46" s="89"/>
      <c r="AC46" s="112">
        <v>3</v>
      </c>
      <c r="AD46" s="30"/>
      <c r="AE46" s="30"/>
      <c r="AF46" s="30"/>
      <c r="AG46" s="30"/>
      <c r="AH46" s="89"/>
      <c r="AI46" s="98"/>
      <c r="AJ46" s="30"/>
      <c r="AK46" s="30"/>
      <c r="AL46" s="30"/>
      <c r="AM46" s="30"/>
      <c r="AN46" s="89"/>
      <c r="AO46" s="112"/>
      <c r="AP46" s="30"/>
      <c r="AQ46" s="30"/>
      <c r="AR46" s="30"/>
      <c r="AS46" s="30"/>
      <c r="AT46" s="89"/>
      <c r="AU46" s="98"/>
      <c r="AV46" s="6"/>
      <c r="AW46" s="6"/>
      <c r="AX46" s="6"/>
      <c r="AY46" s="6"/>
    </row>
    <row r="47" spans="1:51" s="22" customFormat="1" ht="11.25" x14ac:dyDescent="0.2">
      <c r="A47" s="13">
        <v>36</v>
      </c>
      <c r="B47" s="249" t="s">
        <v>109</v>
      </c>
      <c r="C47" s="294">
        <v>0</v>
      </c>
      <c r="D47" s="250">
        <v>1.6</v>
      </c>
      <c r="E47" s="251">
        <v>1.2</v>
      </c>
      <c r="F47" s="163">
        <v>3</v>
      </c>
      <c r="G47" s="162">
        <v>30</v>
      </c>
      <c r="H47" s="164">
        <v>15</v>
      </c>
      <c r="I47" s="165">
        <v>15</v>
      </c>
      <c r="J47" s="30"/>
      <c r="K47" s="31"/>
      <c r="L47" s="39"/>
      <c r="M47" s="30"/>
      <c r="N47" s="30"/>
      <c r="O47" s="30"/>
      <c r="P47" s="89"/>
      <c r="Q47" s="112"/>
      <c r="R47" s="30"/>
      <c r="S47" s="30"/>
      <c r="T47" s="30"/>
      <c r="U47" s="30"/>
      <c r="V47" s="89"/>
      <c r="W47" s="98"/>
      <c r="X47" s="30"/>
      <c r="Y47" s="30"/>
      <c r="Z47" s="30"/>
      <c r="AA47" s="30"/>
      <c r="AB47" s="89"/>
      <c r="AC47" s="112"/>
      <c r="AD47" s="30">
        <v>1</v>
      </c>
      <c r="AE47" s="30">
        <v>1</v>
      </c>
      <c r="AF47" s="30"/>
      <c r="AG47" s="30"/>
      <c r="AH47" s="89"/>
      <c r="AI47" s="98">
        <v>3</v>
      </c>
      <c r="AJ47" s="30"/>
      <c r="AK47" s="30"/>
      <c r="AL47" s="30"/>
      <c r="AM47" s="30"/>
      <c r="AN47" s="89" t="s">
        <v>49</v>
      </c>
      <c r="AO47" s="112"/>
      <c r="AP47" s="30"/>
      <c r="AQ47" s="30"/>
      <c r="AR47" s="30"/>
      <c r="AS47" s="30"/>
      <c r="AT47" s="89"/>
      <c r="AU47" s="98"/>
      <c r="AV47" s="6"/>
      <c r="AW47" s="6"/>
      <c r="AX47" s="6"/>
      <c r="AY47" s="6"/>
    </row>
    <row r="48" spans="1:51" s="22" customFormat="1" ht="11.25" x14ac:dyDescent="0.2">
      <c r="A48" s="13">
        <v>37</v>
      </c>
      <c r="B48" s="249" t="s">
        <v>104</v>
      </c>
      <c r="C48" s="294">
        <v>1</v>
      </c>
      <c r="D48" s="250">
        <v>1.8</v>
      </c>
      <c r="E48" s="251">
        <v>1.2</v>
      </c>
      <c r="F48" s="163">
        <v>3</v>
      </c>
      <c r="G48" s="162">
        <v>30</v>
      </c>
      <c r="H48" s="164">
        <v>15</v>
      </c>
      <c r="I48" s="165">
        <v>15</v>
      </c>
      <c r="J48" s="30"/>
      <c r="K48" s="31"/>
      <c r="L48" s="39"/>
      <c r="M48" s="30"/>
      <c r="N48" s="30"/>
      <c r="O48" s="30"/>
      <c r="P48" s="89"/>
      <c r="Q48" s="112"/>
      <c r="R48" s="30"/>
      <c r="S48" s="30"/>
      <c r="T48" s="30"/>
      <c r="U48" s="30"/>
      <c r="V48" s="89"/>
      <c r="W48" s="98"/>
      <c r="X48" s="30"/>
      <c r="Y48" s="30"/>
      <c r="Z48" s="30"/>
      <c r="AA48" s="30"/>
      <c r="AB48" s="89"/>
      <c r="AC48" s="112"/>
      <c r="AD48" s="30"/>
      <c r="AE48" s="30"/>
      <c r="AF48" s="30"/>
      <c r="AG48" s="30"/>
      <c r="AH48" s="89"/>
      <c r="AI48" s="98"/>
      <c r="AJ48" s="30">
        <v>1</v>
      </c>
      <c r="AK48" s="30">
        <v>1</v>
      </c>
      <c r="AL48" s="30"/>
      <c r="AM48" s="30"/>
      <c r="AN48" s="89">
        <v>1</v>
      </c>
      <c r="AO48" s="112">
        <v>3</v>
      </c>
      <c r="AP48" s="30"/>
      <c r="AQ48" s="30"/>
      <c r="AR48" s="30"/>
      <c r="AS48" s="30"/>
      <c r="AT48" s="89"/>
      <c r="AU48" s="98"/>
      <c r="AV48" s="6"/>
      <c r="AW48" s="6"/>
      <c r="AX48" s="6"/>
      <c r="AY48" s="6"/>
    </row>
    <row r="49" spans="1:51" s="22" customFormat="1" ht="11.25" x14ac:dyDescent="0.2">
      <c r="A49" s="13">
        <v>38</v>
      </c>
      <c r="B49" s="249" t="s">
        <v>91</v>
      </c>
      <c r="C49" s="294">
        <v>0</v>
      </c>
      <c r="D49" s="250">
        <v>3</v>
      </c>
      <c r="E49" s="251">
        <v>1.2</v>
      </c>
      <c r="F49" s="163">
        <v>3</v>
      </c>
      <c r="G49" s="162">
        <v>30</v>
      </c>
      <c r="H49" s="164"/>
      <c r="I49" s="165"/>
      <c r="J49" s="30">
        <v>30</v>
      </c>
      <c r="K49" s="31"/>
      <c r="L49" s="39"/>
      <c r="M49" s="30"/>
      <c r="N49" s="30"/>
      <c r="O49" s="30"/>
      <c r="P49" s="89"/>
      <c r="Q49" s="112"/>
      <c r="R49" s="30"/>
      <c r="S49" s="30"/>
      <c r="T49" s="30"/>
      <c r="U49" s="30"/>
      <c r="V49" s="89"/>
      <c r="W49" s="98"/>
      <c r="X49" s="30"/>
      <c r="Y49" s="30"/>
      <c r="Z49" s="30"/>
      <c r="AA49" s="30"/>
      <c r="AB49" s="89"/>
      <c r="AC49" s="112"/>
      <c r="AD49" s="30"/>
      <c r="AE49" s="30"/>
      <c r="AF49" s="30"/>
      <c r="AG49" s="30"/>
      <c r="AH49" s="89"/>
      <c r="AI49" s="98"/>
      <c r="AJ49" s="30"/>
      <c r="AK49" s="30"/>
      <c r="AL49" s="30">
        <v>2</v>
      </c>
      <c r="AM49" s="30"/>
      <c r="AN49" s="89"/>
      <c r="AO49" s="112">
        <v>3</v>
      </c>
      <c r="AP49" s="30"/>
      <c r="AQ49" s="30"/>
      <c r="AR49" s="30"/>
      <c r="AS49" s="30"/>
      <c r="AT49" s="89"/>
      <c r="AU49" s="98"/>
      <c r="AV49" s="6"/>
      <c r="AW49" s="6"/>
      <c r="AX49" s="6"/>
      <c r="AY49" s="6"/>
    </row>
    <row r="50" spans="1:51" s="22" customFormat="1" ht="11.25" x14ac:dyDescent="0.2">
      <c r="A50" s="13">
        <v>39</v>
      </c>
      <c r="B50" s="249" t="s">
        <v>105</v>
      </c>
      <c r="C50" s="294">
        <v>0</v>
      </c>
      <c r="D50" s="250">
        <v>1.2</v>
      </c>
      <c r="E50" s="251">
        <v>1.2</v>
      </c>
      <c r="F50" s="163">
        <v>2</v>
      </c>
      <c r="G50" s="162">
        <v>30</v>
      </c>
      <c r="H50" s="164">
        <v>15</v>
      </c>
      <c r="I50" s="165">
        <v>15</v>
      </c>
      <c r="J50" s="30"/>
      <c r="K50" s="31"/>
      <c r="L50" s="39"/>
      <c r="M50" s="30"/>
      <c r="N50" s="30"/>
      <c r="O50" s="30"/>
      <c r="P50" s="89"/>
      <c r="Q50" s="112"/>
      <c r="R50" s="30"/>
      <c r="S50" s="30"/>
      <c r="T50" s="30"/>
      <c r="U50" s="30"/>
      <c r="V50" s="89"/>
      <c r="W50" s="98"/>
      <c r="X50" s="30"/>
      <c r="Y50" s="30"/>
      <c r="Z50" s="30"/>
      <c r="AA50" s="30"/>
      <c r="AB50" s="89"/>
      <c r="AC50" s="112"/>
      <c r="AD50" s="30"/>
      <c r="AE50" s="30"/>
      <c r="AF50" s="30"/>
      <c r="AG50" s="30"/>
      <c r="AH50" s="89"/>
      <c r="AI50" s="98"/>
      <c r="AJ50" s="30">
        <v>1</v>
      </c>
      <c r="AK50" s="30">
        <v>1</v>
      </c>
      <c r="AL50" s="30"/>
      <c r="AM50" s="30"/>
      <c r="AN50" s="89"/>
      <c r="AO50" s="112">
        <v>2</v>
      </c>
      <c r="AP50" s="30"/>
      <c r="AQ50" s="30"/>
      <c r="AR50" s="30"/>
      <c r="AS50" s="30"/>
      <c r="AT50" s="89"/>
      <c r="AU50" s="98"/>
      <c r="AV50" s="6"/>
      <c r="AW50" s="6"/>
      <c r="AX50" s="6"/>
      <c r="AY50" s="6"/>
    </row>
    <row r="51" spans="1:51" s="22" customFormat="1" ht="11.25" x14ac:dyDescent="0.2">
      <c r="A51" s="13">
        <v>40</v>
      </c>
      <c r="B51" s="249" t="s">
        <v>106</v>
      </c>
      <c r="C51" s="294">
        <v>1</v>
      </c>
      <c r="D51" s="250">
        <v>3</v>
      </c>
      <c r="E51" s="251">
        <v>3</v>
      </c>
      <c r="F51" s="163">
        <v>7</v>
      </c>
      <c r="G51" s="162">
        <v>75</v>
      </c>
      <c r="H51" s="164">
        <v>30</v>
      </c>
      <c r="I51" s="165">
        <v>45</v>
      </c>
      <c r="J51" s="30"/>
      <c r="K51" s="31"/>
      <c r="L51" s="39"/>
      <c r="M51" s="30"/>
      <c r="N51" s="30"/>
      <c r="O51" s="30"/>
      <c r="P51" s="89"/>
      <c r="Q51" s="112"/>
      <c r="R51" s="30"/>
      <c r="S51" s="30"/>
      <c r="T51" s="30"/>
      <c r="U51" s="30"/>
      <c r="V51" s="89"/>
      <c r="W51" s="98"/>
      <c r="X51" s="30"/>
      <c r="Y51" s="30"/>
      <c r="Z51" s="30"/>
      <c r="AA51" s="30"/>
      <c r="AB51" s="89"/>
      <c r="AC51" s="112"/>
      <c r="AD51" s="30"/>
      <c r="AE51" s="30"/>
      <c r="AF51" s="30"/>
      <c r="AG51" s="30"/>
      <c r="AH51" s="89"/>
      <c r="AI51" s="98"/>
      <c r="AJ51" s="30">
        <v>2</v>
      </c>
      <c r="AK51" s="30">
        <v>3</v>
      </c>
      <c r="AL51" s="30"/>
      <c r="AM51" s="30"/>
      <c r="AN51" s="89">
        <v>1</v>
      </c>
      <c r="AO51" s="112">
        <v>7</v>
      </c>
      <c r="AP51" s="30"/>
      <c r="AQ51" s="30"/>
      <c r="AR51" s="30"/>
      <c r="AS51" s="30"/>
      <c r="AT51" s="89"/>
      <c r="AU51" s="98"/>
      <c r="AV51" s="6"/>
      <c r="AW51" s="6"/>
      <c r="AX51" s="6"/>
      <c r="AY51" s="6"/>
    </row>
    <row r="52" spans="1:51" s="142" customFormat="1" thickBot="1" x14ac:dyDescent="0.25">
      <c r="A52" s="13">
        <v>41</v>
      </c>
      <c r="B52" s="249" t="s">
        <v>107</v>
      </c>
      <c r="C52" s="294">
        <v>0</v>
      </c>
      <c r="D52" s="250">
        <v>2</v>
      </c>
      <c r="E52" s="251">
        <v>1.2</v>
      </c>
      <c r="F52" s="163">
        <v>3</v>
      </c>
      <c r="G52" s="162">
        <v>30</v>
      </c>
      <c r="H52" s="164">
        <v>15</v>
      </c>
      <c r="I52" s="165">
        <v>15</v>
      </c>
      <c r="J52" s="30"/>
      <c r="K52" s="31"/>
      <c r="L52" s="39"/>
      <c r="M52" s="30"/>
      <c r="N52" s="30"/>
      <c r="O52" s="30"/>
      <c r="P52" s="89"/>
      <c r="Q52" s="112"/>
      <c r="R52" s="30"/>
      <c r="S52" s="30"/>
      <c r="T52" s="30"/>
      <c r="U52" s="30"/>
      <c r="V52" s="89"/>
      <c r="W52" s="98"/>
      <c r="X52" s="30"/>
      <c r="Y52" s="30"/>
      <c r="Z52" s="30"/>
      <c r="AA52" s="30"/>
      <c r="AB52" s="89"/>
      <c r="AC52" s="112"/>
      <c r="AD52" s="30"/>
      <c r="AE52" s="30"/>
      <c r="AF52" s="30"/>
      <c r="AG52" s="30"/>
      <c r="AH52" s="89"/>
      <c r="AI52" s="98"/>
      <c r="AJ52" s="30">
        <v>1</v>
      </c>
      <c r="AK52" s="30">
        <v>1</v>
      </c>
      <c r="AL52" s="30"/>
      <c r="AM52" s="30"/>
      <c r="AN52" s="89"/>
      <c r="AO52" s="112">
        <v>3</v>
      </c>
      <c r="AP52" s="30"/>
      <c r="AQ52" s="30"/>
      <c r="AR52" s="30"/>
      <c r="AS52" s="30"/>
      <c r="AT52" s="89"/>
      <c r="AU52" s="98"/>
      <c r="AV52" s="6"/>
      <c r="AW52" s="6"/>
      <c r="AX52" s="6"/>
      <c r="AY52" s="6"/>
    </row>
    <row r="53" spans="1:51" s="22" customFormat="1" ht="11.25" x14ac:dyDescent="0.2">
      <c r="A53" s="347" t="s">
        <v>38</v>
      </c>
      <c r="B53" s="345" t="s">
        <v>53</v>
      </c>
      <c r="C53" s="359">
        <f>SUM(C55:C58)</f>
        <v>0</v>
      </c>
      <c r="D53" s="355">
        <f>SUM(D55:D58)</f>
        <v>15.4</v>
      </c>
      <c r="E53" s="355">
        <f>SUM(E55:E58)</f>
        <v>14.4</v>
      </c>
      <c r="F53" s="337">
        <f>SUM(F55:F58)</f>
        <v>26</v>
      </c>
      <c r="G53" s="342">
        <f>SUM(G55:G58)</f>
        <v>360</v>
      </c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6"/>
      <c r="AW53" s="6"/>
      <c r="AX53" s="6"/>
      <c r="AY53" s="6"/>
    </row>
    <row r="54" spans="1:51" s="22" customFormat="1" ht="13.5" customHeight="1" thickBot="1" x14ac:dyDescent="0.25">
      <c r="A54" s="348"/>
      <c r="B54" s="346"/>
      <c r="C54" s="360"/>
      <c r="D54" s="356"/>
      <c r="E54" s="356"/>
      <c r="F54" s="338"/>
      <c r="G54" s="343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6"/>
      <c r="AW54" s="6"/>
      <c r="AX54" s="6"/>
      <c r="AY54" s="6"/>
    </row>
    <row r="55" spans="1:51" s="22" customFormat="1" ht="11.25" x14ac:dyDescent="0.2">
      <c r="A55" s="37">
        <v>42</v>
      </c>
      <c r="B55" s="119" t="s">
        <v>59</v>
      </c>
      <c r="C55" s="295">
        <v>0</v>
      </c>
      <c r="D55" s="152">
        <v>0</v>
      </c>
      <c r="E55" s="31">
        <v>3.6</v>
      </c>
      <c r="F55" s="144">
        <v>6</v>
      </c>
      <c r="G55" s="148">
        <v>90</v>
      </c>
      <c r="H55" s="29">
        <v>60</v>
      </c>
      <c r="I55" s="30">
        <v>30</v>
      </c>
      <c r="J55" s="30"/>
      <c r="K55" s="31"/>
      <c r="L55" s="30">
        <v>4</v>
      </c>
      <c r="M55" s="30">
        <v>2</v>
      </c>
      <c r="N55" s="30"/>
      <c r="O55" s="30"/>
      <c r="P55" s="89"/>
      <c r="Q55" s="112">
        <v>6</v>
      </c>
      <c r="R55" s="30"/>
      <c r="S55" s="30"/>
      <c r="T55" s="30"/>
      <c r="U55" s="30"/>
      <c r="V55" s="89"/>
      <c r="W55" s="98"/>
      <c r="X55" s="30"/>
      <c r="Y55" s="30"/>
      <c r="Z55" s="30"/>
      <c r="AA55" s="30"/>
      <c r="AB55" s="89"/>
      <c r="AC55" s="112"/>
      <c r="AD55" s="30"/>
      <c r="AE55" s="30"/>
      <c r="AF55" s="30"/>
      <c r="AG55" s="30"/>
      <c r="AH55" s="89"/>
      <c r="AI55" s="98"/>
      <c r="AJ55" s="30"/>
      <c r="AK55" s="30"/>
      <c r="AL55" s="30"/>
      <c r="AM55" s="30"/>
      <c r="AN55" s="89"/>
      <c r="AO55" s="112"/>
      <c r="AP55" s="30"/>
      <c r="AQ55" s="30"/>
      <c r="AR55" s="30"/>
      <c r="AS55" s="30"/>
      <c r="AT55" s="89"/>
      <c r="AU55" s="98"/>
      <c r="AV55" s="6"/>
      <c r="AW55" s="6"/>
      <c r="AX55" s="6"/>
      <c r="AY55" s="6"/>
    </row>
    <row r="56" spans="1:51" s="22" customFormat="1" ht="11.25" x14ac:dyDescent="0.2">
      <c r="A56" s="34">
        <v>43</v>
      </c>
      <c r="B56" s="85" t="s">
        <v>60</v>
      </c>
      <c r="C56" s="290">
        <v>0</v>
      </c>
      <c r="D56" s="154">
        <f>D88</f>
        <v>5.4</v>
      </c>
      <c r="E56" s="16">
        <v>3.6</v>
      </c>
      <c r="F56" s="116">
        <v>6</v>
      </c>
      <c r="G56" s="146">
        <v>90</v>
      </c>
      <c r="H56" s="14"/>
      <c r="I56" s="15">
        <v>45</v>
      </c>
      <c r="J56" s="15"/>
      <c r="K56" s="16">
        <v>45</v>
      </c>
      <c r="L56" s="15"/>
      <c r="M56" s="15"/>
      <c r="N56" s="15"/>
      <c r="O56" s="15"/>
      <c r="P56" s="86"/>
      <c r="Q56" s="100"/>
      <c r="R56" s="15"/>
      <c r="S56" s="15">
        <v>3</v>
      </c>
      <c r="T56" s="15"/>
      <c r="U56" s="139">
        <v>3</v>
      </c>
      <c r="V56" s="86"/>
      <c r="W56" s="97">
        <v>6</v>
      </c>
      <c r="X56" s="15"/>
      <c r="Y56" s="15"/>
      <c r="Z56" s="15"/>
      <c r="AA56" s="15"/>
      <c r="AB56" s="86"/>
      <c r="AC56" s="100"/>
      <c r="AD56" s="15"/>
      <c r="AE56" s="15"/>
      <c r="AF56" s="15"/>
      <c r="AG56" s="15"/>
      <c r="AH56" s="86"/>
      <c r="AI56" s="97"/>
      <c r="AJ56" s="15"/>
      <c r="AK56" s="15"/>
      <c r="AL56" s="15"/>
      <c r="AM56" s="15"/>
      <c r="AN56" s="86"/>
      <c r="AO56" s="100"/>
      <c r="AP56" s="15"/>
      <c r="AQ56" s="15"/>
      <c r="AR56" s="15"/>
      <c r="AS56" s="15"/>
      <c r="AT56" s="86"/>
      <c r="AU56" s="97"/>
      <c r="AV56" s="6"/>
      <c r="AW56" s="6"/>
      <c r="AX56" s="6"/>
      <c r="AY56" s="6"/>
    </row>
    <row r="57" spans="1:51" s="22" customFormat="1" ht="11.25" x14ac:dyDescent="0.2">
      <c r="A57" s="34">
        <v>44</v>
      </c>
      <c r="B57" s="85" t="s">
        <v>61</v>
      </c>
      <c r="C57" s="290">
        <v>0</v>
      </c>
      <c r="D57" s="154">
        <f>D93</f>
        <v>3.5999999999999996</v>
      </c>
      <c r="E57" s="16">
        <v>3.6</v>
      </c>
      <c r="F57" s="116">
        <v>6</v>
      </c>
      <c r="G57" s="146">
        <v>90</v>
      </c>
      <c r="H57" s="14">
        <v>45</v>
      </c>
      <c r="I57" s="15">
        <v>45</v>
      </c>
      <c r="J57" s="15"/>
      <c r="K57" s="16"/>
      <c r="L57" s="15"/>
      <c r="M57" s="15"/>
      <c r="N57" s="15"/>
      <c r="O57" s="15"/>
      <c r="P57" s="86"/>
      <c r="Q57" s="100"/>
      <c r="R57" s="15"/>
      <c r="S57" s="15"/>
      <c r="T57" s="15"/>
      <c r="U57" s="15"/>
      <c r="V57" s="86"/>
      <c r="W57" s="97"/>
      <c r="X57" s="15">
        <v>3</v>
      </c>
      <c r="Y57" s="15">
        <v>3</v>
      </c>
      <c r="Z57" s="15"/>
      <c r="AA57" s="15"/>
      <c r="AB57" s="86"/>
      <c r="AC57" s="100">
        <v>6</v>
      </c>
      <c r="AD57" s="15"/>
      <c r="AE57" s="15"/>
      <c r="AF57" s="15"/>
      <c r="AG57" s="15"/>
      <c r="AH57" s="86"/>
      <c r="AI57" s="97"/>
      <c r="AJ57" s="15"/>
      <c r="AK57" s="15"/>
      <c r="AL57" s="15"/>
      <c r="AM57" s="15"/>
      <c r="AN57" s="86"/>
      <c r="AO57" s="100"/>
      <c r="AP57" s="15"/>
      <c r="AQ57" s="15"/>
      <c r="AR57" s="15"/>
      <c r="AS57" s="15"/>
      <c r="AT57" s="86"/>
      <c r="AU57" s="97"/>
      <c r="AV57" s="6"/>
      <c r="AW57" s="6"/>
      <c r="AX57" s="6"/>
      <c r="AY57" s="6"/>
    </row>
    <row r="58" spans="1:51" s="22" customFormat="1" thickBot="1" x14ac:dyDescent="0.25">
      <c r="A58" s="37">
        <v>45</v>
      </c>
      <c r="B58" s="85" t="s">
        <v>62</v>
      </c>
      <c r="C58" s="290">
        <v>0</v>
      </c>
      <c r="D58" s="154">
        <f>D98</f>
        <v>6.4</v>
      </c>
      <c r="E58" s="16">
        <v>3.6</v>
      </c>
      <c r="F58" s="116">
        <v>8</v>
      </c>
      <c r="G58" s="146">
        <v>90</v>
      </c>
      <c r="H58" s="14">
        <v>30</v>
      </c>
      <c r="I58" s="15">
        <v>60</v>
      </c>
      <c r="J58" s="15"/>
      <c r="K58" s="16">
        <v>0</v>
      </c>
      <c r="L58" s="15"/>
      <c r="M58" s="15"/>
      <c r="N58" s="15"/>
      <c r="O58" s="15"/>
      <c r="P58" s="86"/>
      <c r="Q58" s="100"/>
      <c r="R58" s="15"/>
      <c r="S58" s="15"/>
      <c r="T58" s="15"/>
      <c r="U58" s="15"/>
      <c r="V58" s="86"/>
      <c r="W58" s="97"/>
      <c r="X58" s="15"/>
      <c r="Y58" s="15"/>
      <c r="Z58" s="15"/>
      <c r="AA58" s="15"/>
      <c r="AB58" s="86"/>
      <c r="AC58" s="100"/>
      <c r="AD58" s="15">
        <v>2</v>
      </c>
      <c r="AE58" s="139">
        <v>4</v>
      </c>
      <c r="AF58" s="15"/>
      <c r="AG58" s="15"/>
      <c r="AH58" s="86"/>
      <c r="AI58" s="97">
        <v>8</v>
      </c>
      <c r="AJ58" s="15"/>
      <c r="AK58" s="15"/>
      <c r="AL58" s="15"/>
      <c r="AM58" s="15"/>
      <c r="AN58" s="86"/>
      <c r="AO58" s="100"/>
      <c r="AP58" s="15"/>
      <c r="AQ58" s="15"/>
      <c r="AR58" s="15"/>
      <c r="AS58" s="15"/>
      <c r="AT58" s="86"/>
      <c r="AU58" s="97"/>
      <c r="AV58" s="6"/>
      <c r="AW58" s="6"/>
      <c r="AX58" s="6"/>
      <c r="AY58" s="6"/>
    </row>
    <row r="59" spans="1:51" x14ac:dyDescent="0.2">
      <c r="A59" s="263" t="s">
        <v>54</v>
      </c>
      <c r="B59" s="265" t="s">
        <v>50</v>
      </c>
      <c r="C59" s="292">
        <f>SUM(C60)</f>
        <v>1</v>
      </c>
      <c r="D59" s="267">
        <f>SUM(D60)</f>
        <v>32.6</v>
      </c>
      <c r="E59" s="267">
        <f t="shared" ref="E59:G59" si="0">SUM(E60)</f>
        <v>32.6</v>
      </c>
      <c r="F59" s="267">
        <f t="shared" si="0"/>
        <v>33</v>
      </c>
      <c r="G59" s="267">
        <f t="shared" si="0"/>
        <v>0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6"/>
      <c r="AW59" s="6"/>
      <c r="AX59" s="6"/>
      <c r="AY59" s="6"/>
    </row>
    <row r="60" spans="1:51" ht="12.75" thickBot="1" x14ac:dyDescent="0.25">
      <c r="A60" s="37">
        <v>46</v>
      </c>
      <c r="B60" s="311" t="s">
        <v>50</v>
      </c>
      <c r="C60" s="296">
        <v>1</v>
      </c>
      <c r="D60" s="228">
        <v>32.6</v>
      </c>
      <c r="E60" s="151">
        <v>32.6</v>
      </c>
      <c r="F60" s="145">
        <v>33</v>
      </c>
      <c r="G60" s="149"/>
      <c r="H60" s="96"/>
      <c r="I60" s="90"/>
      <c r="J60" s="90"/>
      <c r="K60" s="91"/>
      <c r="L60" s="111"/>
      <c r="M60" s="92"/>
      <c r="N60" s="92"/>
      <c r="O60" s="92"/>
      <c r="P60" s="95"/>
      <c r="Q60" s="93"/>
      <c r="R60" s="111"/>
      <c r="S60" s="92"/>
      <c r="T60" s="92"/>
      <c r="U60" s="92"/>
      <c r="V60" s="95"/>
      <c r="W60" s="94"/>
      <c r="X60" s="111"/>
      <c r="Y60" s="92"/>
      <c r="Z60" s="92"/>
      <c r="AA60" s="92"/>
      <c r="AB60" s="95"/>
      <c r="AC60" s="105"/>
      <c r="AD60" s="111"/>
      <c r="AE60" s="92"/>
      <c r="AF60" s="92"/>
      <c r="AG60" s="92"/>
      <c r="AH60" s="95"/>
      <c r="AI60" s="110"/>
      <c r="AJ60" s="111"/>
      <c r="AK60" s="92"/>
      <c r="AL60" s="92"/>
      <c r="AM60" s="92"/>
      <c r="AN60" s="95"/>
      <c r="AO60" s="105">
        <v>7</v>
      </c>
      <c r="AP60" s="111"/>
      <c r="AQ60" s="92"/>
      <c r="AR60" s="92"/>
      <c r="AS60" s="92"/>
      <c r="AT60" s="95">
        <v>1</v>
      </c>
      <c r="AU60" s="110">
        <v>26</v>
      </c>
      <c r="AV60" s="6"/>
      <c r="AW60" s="6"/>
      <c r="AX60" s="6"/>
      <c r="AY60" s="6"/>
    </row>
    <row r="61" spans="1:51" ht="12.75" thickBot="1" x14ac:dyDescent="0.25">
      <c r="A61" s="264" t="s">
        <v>122</v>
      </c>
      <c r="B61" s="266" t="s">
        <v>123</v>
      </c>
      <c r="C61" s="293">
        <f>SUM(C62)</f>
        <v>1</v>
      </c>
      <c r="D61" s="268">
        <f>SUM(D62)</f>
        <v>8.6</v>
      </c>
      <c r="E61" s="268">
        <f t="shared" ref="E61:G61" si="1">SUM(E62)</f>
        <v>2.8</v>
      </c>
      <c r="F61" s="268">
        <f t="shared" si="1"/>
        <v>10</v>
      </c>
      <c r="G61" s="268">
        <f t="shared" si="1"/>
        <v>70</v>
      </c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6"/>
      <c r="AW61" s="6"/>
      <c r="AX61" s="6"/>
      <c r="AY61" s="6"/>
    </row>
    <row r="62" spans="1:51" s="245" customFormat="1" ht="12.75" thickBot="1" x14ac:dyDescent="0.25">
      <c r="A62" s="269">
        <v>47</v>
      </c>
      <c r="B62" s="312" t="s">
        <v>102</v>
      </c>
      <c r="C62" s="297">
        <v>1</v>
      </c>
      <c r="D62" s="270">
        <v>8.6</v>
      </c>
      <c r="E62" s="271">
        <v>2.8</v>
      </c>
      <c r="F62" s="111">
        <v>10</v>
      </c>
      <c r="G62" s="272">
        <v>70</v>
      </c>
      <c r="H62" s="111"/>
      <c r="I62" s="92"/>
      <c r="J62" s="92"/>
      <c r="K62" s="271">
        <v>70</v>
      </c>
      <c r="L62" s="111"/>
      <c r="M62" s="92"/>
      <c r="N62" s="92"/>
      <c r="O62" s="92"/>
      <c r="P62" s="95"/>
      <c r="Q62" s="105"/>
      <c r="R62" s="111"/>
      <c r="S62" s="92"/>
      <c r="T62" s="92"/>
      <c r="U62" s="92"/>
      <c r="V62" s="95"/>
      <c r="W62" s="110"/>
      <c r="X62" s="111"/>
      <c r="Y62" s="92"/>
      <c r="Z62" s="92"/>
      <c r="AA62" s="92"/>
      <c r="AB62" s="95"/>
      <c r="AC62" s="105"/>
      <c r="AD62" s="111"/>
      <c r="AE62" s="92"/>
      <c r="AF62" s="92"/>
      <c r="AG62" s="92"/>
      <c r="AH62" s="95"/>
      <c r="AI62" s="110"/>
      <c r="AJ62" s="111"/>
      <c r="AK62" s="92"/>
      <c r="AL62" s="92"/>
      <c r="AM62" s="92">
        <v>2</v>
      </c>
      <c r="AN62" s="95"/>
      <c r="AO62" s="105">
        <v>3</v>
      </c>
      <c r="AP62" s="111"/>
      <c r="AQ62" s="92"/>
      <c r="AR62" s="92"/>
      <c r="AS62" s="92">
        <f>40/15</f>
        <v>2.6666666666666665</v>
      </c>
      <c r="AT62" s="95">
        <v>1</v>
      </c>
      <c r="AU62" s="110">
        <v>7</v>
      </c>
      <c r="AV62" s="6"/>
      <c r="AW62" s="6"/>
      <c r="AX62" s="6"/>
      <c r="AY62" s="6"/>
    </row>
    <row r="63" spans="1:51" x14ac:dyDescent="0.2">
      <c r="A63" s="23"/>
      <c r="B63" s="24" t="s">
        <v>55</v>
      </c>
      <c r="C63" s="298"/>
      <c r="D63" s="229"/>
      <c r="E63" s="150"/>
      <c r="F63" s="150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 t="s">
        <v>39</v>
      </c>
      <c r="AS63" s="33"/>
      <c r="AT63" s="33"/>
      <c r="AU63" s="33"/>
    </row>
    <row r="64" spans="1:51" x14ac:dyDescent="0.2">
      <c r="A64" s="40"/>
      <c r="B64" s="41"/>
      <c r="C64" s="299">
        <f>C7+C17+C29+C41+C53+C59+C61</f>
        <v>15</v>
      </c>
      <c r="D64" s="242">
        <f>D59+D53+D41+D29+D17+D7+D61</f>
        <v>110.09999999999998</v>
      </c>
      <c r="E64" s="223">
        <f>E59+E53+E41+E29+E17+E7+E61</f>
        <v>103.81999999999998</v>
      </c>
      <c r="F64" s="223">
        <f>F59+F53+F41+F29+F17+F7+F61</f>
        <v>183</v>
      </c>
      <c r="G64" s="273">
        <f>G59+G53+G41+G29+G17+G7+G61</f>
        <v>1836</v>
      </c>
      <c r="H64" s="43">
        <f t="shared" ref="H64:AU64" si="2">SUM(H8:H62)</f>
        <v>711</v>
      </c>
      <c r="I64" s="43">
        <f>SUM(I8:I62)</f>
        <v>911</v>
      </c>
      <c r="J64" s="43">
        <f t="shared" si="2"/>
        <v>87</v>
      </c>
      <c r="K64" s="43">
        <f t="shared" si="2"/>
        <v>127</v>
      </c>
      <c r="L64" s="42">
        <f t="shared" si="2"/>
        <v>14.999999999999998</v>
      </c>
      <c r="M64" s="42">
        <f t="shared" si="2"/>
        <v>9.8066666666666666</v>
      </c>
      <c r="N64" s="42">
        <f t="shared" si="2"/>
        <v>3</v>
      </c>
      <c r="O64" s="42">
        <f t="shared" si="2"/>
        <v>0</v>
      </c>
      <c r="P64" s="42">
        <f t="shared" si="2"/>
        <v>3</v>
      </c>
      <c r="Q64" s="42">
        <f t="shared" si="2"/>
        <v>31.5</v>
      </c>
      <c r="R64" s="42">
        <f t="shared" si="2"/>
        <v>7.93</v>
      </c>
      <c r="S64" s="42">
        <f t="shared" si="2"/>
        <v>14.066666666666666</v>
      </c>
      <c r="T64" s="42">
        <f t="shared" si="2"/>
        <v>0.8</v>
      </c>
      <c r="U64" s="140">
        <f t="shared" si="2"/>
        <v>3.8</v>
      </c>
      <c r="V64" s="42">
        <f t="shared" si="2"/>
        <v>2</v>
      </c>
      <c r="W64" s="42">
        <f t="shared" si="2"/>
        <v>29.5</v>
      </c>
      <c r="X64" s="42">
        <f t="shared" si="2"/>
        <v>9.9333333333333336</v>
      </c>
      <c r="Y64" s="42">
        <f t="shared" si="2"/>
        <v>16.333333333333332</v>
      </c>
      <c r="Z64" s="42">
        <f t="shared" si="2"/>
        <v>0</v>
      </c>
      <c r="AA64" s="42">
        <f t="shared" si="2"/>
        <v>0</v>
      </c>
      <c r="AB64" s="42">
        <f t="shared" si="2"/>
        <v>3</v>
      </c>
      <c r="AC64" s="42">
        <f t="shared" si="2"/>
        <v>29.5</v>
      </c>
      <c r="AD64" s="42">
        <f t="shared" si="2"/>
        <v>9.5399999999999991</v>
      </c>
      <c r="AE64" s="42">
        <f t="shared" si="2"/>
        <v>13.540000000000001</v>
      </c>
      <c r="AF64" s="42">
        <f t="shared" si="2"/>
        <v>0</v>
      </c>
      <c r="AG64" s="42">
        <f t="shared" si="2"/>
        <v>0</v>
      </c>
      <c r="AH64" s="42">
        <f t="shared" si="2"/>
        <v>3</v>
      </c>
      <c r="AI64" s="140">
        <f t="shared" si="2"/>
        <v>30.5</v>
      </c>
      <c r="AJ64" s="42">
        <f t="shared" si="2"/>
        <v>5</v>
      </c>
      <c r="AK64" s="42">
        <f t="shared" si="2"/>
        <v>7</v>
      </c>
      <c r="AL64" s="42">
        <f t="shared" si="2"/>
        <v>2</v>
      </c>
      <c r="AM64" s="42">
        <f t="shared" si="2"/>
        <v>2</v>
      </c>
      <c r="AN64" s="42">
        <f t="shared" si="2"/>
        <v>2</v>
      </c>
      <c r="AO64" s="42">
        <f t="shared" si="2"/>
        <v>29</v>
      </c>
      <c r="AP64" s="42">
        <f t="shared" si="2"/>
        <v>0</v>
      </c>
      <c r="AQ64" s="42">
        <f t="shared" si="2"/>
        <v>0</v>
      </c>
      <c r="AR64" s="42">
        <f t="shared" si="2"/>
        <v>0</v>
      </c>
      <c r="AS64" s="42">
        <f t="shared" si="2"/>
        <v>2.6666666666666665</v>
      </c>
      <c r="AT64" s="42">
        <f t="shared" si="2"/>
        <v>2</v>
      </c>
      <c r="AU64" s="42">
        <f t="shared" si="2"/>
        <v>33</v>
      </c>
    </row>
    <row r="65" spans="1:47" ht="12.75" thickBot="1" x14ac:dyDescent="0.25">
      <c r="A65" s="44"/>
      <c r="B65" s="45" t="s">
        <v>40</v>
      </c>
      <c r="C65" s="300"/>
      <c r="D65" s="230"/>
      <c r="E65" s="46"/>
      <c r="F65" s="46"/>
      <c r="G65" s="47"/>
      <c r="H65" s="46"/>
      <c r="I65" s="46"/>
      <c r="J65" s="46"/>
      <c r="K65" s="48"/>
      <c r="L65" s="334">
        <f>SUM(L64:O64)</f>
        <v>27.806666666666665</v>
      </c>
      <c r="M65" s="335"/>
      <c r="N65" s="335"/>
      <c r="O65" s="335"/>
      <c r="P65" s="335"/>
      <c r="Q65" s="336"/>
      <c r="R65" s="334">
        <f>SUM(R64:U64)</f>
        <v>26.596666666666668</v>
      </c>
      <c r="S65" s="335"/>
      <c r="T65" s="335"/>
      <c r="U65" s="335"/>
      <c r="V65" s="335"/>
      <c r="W65" s="336"/>
      <c r="X65" s="334">
        <f>SUM(X64:AA64)</f>
        <v>26.266666666666666</v>
      </c>
      <c r="Y65" s="335"/>
      <c r="Z65" s="335"/>
      <c r="AA65" s="335"/>
      <c r="AB65" s="335"/>
      <c r="AC65" s="336"/>
      <c r="AD65" s="334">
        <f>SUM(AD64:AG64)</f>
        <v>23.08</v>
      </c>
      <c r="AE65" s="335"/>
      <c r="AF65" s="335"/>
      <c r="AG65" s="335"/>
      <c r="AH65" s="335"/>
      <c r="AI65" s="336"/>
      <c r="AJ65" s="334">
        <f>SUM(AJ64:AM64)</f>
        <v>16</v>
      </c>
      <c r="AK65" s="335"/>
      <c r="AL65" s="335"/>
      <c r="AM65" s="335"/>
      <c r="AN65" s="335"/>
      <c r="AO65" s="336"/>
      <c r="AP65" s="334">
        <f>SUM(AP64:AS64)</f>
        <v>2.6666666666666665</v>
      </c>
      <c r="AQ65" s="335"/>
      <c r="AR65" s="335"/>
      <c r="AS65" s="335"/>
      <c r="AT65" s="335"/>
      <c r="AU65" s="336"/>
    </row>
    <row r="66" spans="1:47" ht="7.5" customHeight="1" thickTop="1" x14ac:dyDescent="0.2">
      <c r="B66" s="35"/>
      <c r="C66" s="301"/>
      <c r="D66" s="231"/>
      <c r="E66" s="26"/>
      <c r="F66" s="26"/>
      <c r="G66" s="50"/>
      <c r="H66" s="50"/>
      <c r="I66" s="26"/>
      <c r="J66" s="26"/>
      <c r="K66" s="26"/>
      <c r="L66" s="50"/>
      <c r="M66" s="50"/>
      <c r="N66" s="50"/>
      <c r="O66" s="50"/>
      <c r="P66" s="50"/>
      <c r="Q66" s="50"/>
      <c r="R66" s="50" t="s">
        <v>41</v>
      </c>
      <c r="S66" s="50"/>
      <c r="T66" s="50"/>
      <c r="U66" s="50"/>
      <c r="V66" s="50"/>
      <c r="W66" s="50"/>
      <c r="X66" s="50"/>
      <c r="Y66" s="50"/>
      <c r="Z66" s="50"/>
      <c r="AA66" s="50"/>
      <c r="AB66" s="113"/>
      <c r="AC66" s="51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113"/>
      <c r="AO66" s="115"/>
      <c r="AP66" s="114"/>
      <c r="AQ66" s="50"/>
      <c r="AR66" s="50"/>
      <c r="AS66" s="50"/>
      <c r="AT66" s="50"/>
      <c r="AU66" s="50"/>
    </row>
    <row r="67" spans="1:47" ht="12.75" x14ac:dyDescent="0.2">
      <c r="B67" s="35"/>
      <c r="C67" s="302"/>
      <c r="D67" s="232"/>
      <c r="E67" s="52"/>
      <c r="F67" s="52"/>
      <c r="G67" s="52"/>
      <c r="H67" s="53"/>
      <c r="I67" s="52"/>
      <c r="J67" s="52"/>
      <c r="K67" s="52"/>
      <c r="L67" s="54" t="s">
        <v>42</v>
      </c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5"/>
      <c r="AD67" s="50"/>
      <c r="AE67" s="50"/>
      <c r="AF67" s="50"/>
      <c r="AG67" s="50"/>
      <c r="AH67" s="50"/>
      <c r="AI67" s="50"/>
      <c r="AJ67" s="52"/>
      <c r="AK67" s="50"/>
      <c r="AL67" s="50"/>
      <c r="AM67" s="50"/>
      <c r="AN67" s="50"/>
      <c r="AO67" s="51"/>
      <c r="AP67" s="56" t="s">
        <v>43</v>
      </c>
      <c r="AQ67"/>
      <c r="AR67" s="50"/>
      <c r="AS67" s="50"/>
      <c r="AT67" s="50"/>
      <c r="AU67" s="50"/>
    </row>
    <row r="68" spans="1:47" ht="13.5" thickBot="1" x14ac:dyDescent="0.25">
      <c r="B68" s="35"/>
      <c r="C68" s="303" t="s">
        <v>44</v>
      </c>
      <c r="D68" s="233"/>
      <c r="E68" s="57"/>
      <c r="F68" s="57"/>
      <c r="G68" s="57"/>
      <c r="H68" s="58"/>
      <c r="I68" s="59" t="s">
        <v>45</v>
      </c>
      <c r="J68" s="60"/>
      <c r="K68" s="60"/>
      <c r="L68" s="57"/>
      <c r="M68" s="124"/>
      <c r="N68" s="61" t="s">
        <v>46</v>
      </c>
      <c r="O68" s="62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4"/>
      <c r="AC68" s="64"/>
      <c r="AD68" s="65" t="s">
        <v>47</v>
      </c>
      <c r="AE68" s="65"/>
      <c r="AF68" s="65"/>
      <c r="AG68" s="66"/>
      <c r="AH68" s="66"/>
      <c r="AI68" s="160"/>
      <c r="AJ68" s="50"/>
      <c r="AK68" s="66"/>
      <c r="AL68" s="66"/>
      <c r="AM68" s="66"/>
      <c r="AN68" s="66"/>
      <c r="AO68" s="67"/>
      <c r="AP68" s="56" t="s">
        <v>101</v>
      </c>
      <c r="AQ68" s="50"/>
      <c r="AR68" s="50"/>
      <c r="AS68" s="50"/>
      <c r="AT68" s="50"/>
      <c r="AU68" s="50"/>
    </row>
    <row r="69" spans="1:47" ht="12.75" x14ac:dyDescent="0.2">
      <c r="B69" s="35"/>
      <c r="C69" s="304"/>
      <c r="D69" s="234"/>
      <c r="E69" s="68"/>
      <c r="F69" s="68"/>
      <c r="G69" s="68"/>
      <c r="H69" s="69"/>
      <c r="I69" s="70"/>
      <c r="J69" s="70"/>
      <c r="K69" s="70"/>
      <c r="L69" s="68"/>
      <c r="M69" s="75"/>
      <c r="N69" s="321" t="s">
        <v>65</v>
      </c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  <c r="AA69" s="321"/>
      <c r="AB69" s="321"/>
      <c r="AC69" s="322"/>
      <c r="AD69" s="56"/>
      <c r="AE69" s="50"/>
      <c r="AF69" s="56"/>
      <c r="AG69" s="50"/>
      <c r="AH69" s="50"/>
      <c r="AI69" s="327">
        <v>43739</v>
      </c>
      <c r="AJ69" s="328"/>
      <c r="AK69" s="328"/>
      <c r="AL69" s="50"/>
      <c r="AM69" s="50"/>
      <c r="AN69" s="50"/>
      <c r="AO69" s="51"/>
      <c r="AP69" s="56"/>
      <c r="AQ69" s="50"/>
      <c r="AR69" s="50"/>
      <c r="AS69" s="50"/>
      <c r="AT69" s="50"/>
      <c r="AU69" s="50"/>
    </row>
    <row r="70" spans="1:47" ht="12.75" x14ac:dyDescent="0.2">
      <c r="A70" s="71"/>
      <c r="B70" s="35"/>
      <c r="C70" s="305"/>
      <c r="D70" s="235"/>
      <c r="E70" s="72"/>
      <c r="F70" s="72"/>
      <c r="G70" s="73" t="s">
        <v>145</v>
      </c>
      <c r="H70"/>
      <c r="I70" s="74"/>
      <c r="J70" s="72" t="s">
        <v>98</v>
      </c>
      <c r="K70" s="72"/>
      <c r="L70" s="72"/>
      <c r="M70" s="75"/>
      <c r="N70" s="323"/>
      <c r="O70" s="323"/>
      <c r="P70" s="323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3"/>
      <c r="AC70" s="324"/>
      <c r="AD70" s="76"/>
      <c r="AE70" s="38"/>
      <c r="AF70" s="76"/>
      <c r="AG70" s="38"/>
      <c r="AH70" s="38"/>
      <c r="AI70" s="38"/>
      <c r="AJ70" s="38"/>
      <c r="AK70" s="38"/>
      <c r="AL70" s="38"/>
      <c r="AM70" s="38"/>
      <c r="AN70" s="38"/>
      <c r="AO70" s="77"/>
      <c r="AP70" s="35" t="s">
        <v>52</v>
      </c>
      <c r="AQ70" s="35"/>
      <c r="AR70" s="35"/>
      <c r="AS70" s="35"/>
      <c r="AT70" s="35"/>
      <c r="AU70" s="35"/>
    </row>
    <row r="71" spans="1:47" ht="12.75" x14ac:dyDescent="0.2">
      <c r="A71" s="71"/>
      <c r="B71" s="35"/>
      <c r="C71" s="305"/>
      <c r="D71" s="235"/>
      <c r="E71" s="72"/>
      <c r="F71" s="72"/>
      <c r="G71" s="72"/>
      <c r="H71" s="75"/>
      <c r="I71" s="374"/>
      <c r="J71" s="375"/>
      <c r="K71" s="375"/>
      <c r="L71" s="375"/>
      <c r="M71" s="376"/>
      <c r="N71" s="323"/>
      <c r="O71" s="323"/>
      <c r="P71" s="323"/>
      <c r="Q71" s="323"/>
      <c r="R71" s="323"/>
      <c r="S71" s="323"/>
      <c r="T71" s="323"/>
      <c r="U71" s="323"/>
      <c r="V71" s="323"/>
      <c r="W71" s="323"/>
      <c r="X71" s="323"/>
      <c r="Y71" s="323"/>
      <c r="Z71" s="323"/>
      <c r="AA71" s="323"/>
      <c r="AB71" s="323"/>
      <c r="AC71" s="324"/>
      <c r="AD71" s="72" t="s">
        <v>48</v>
      </c>
      <c r="AE71" s="72"/>
      <c r="AF71" s="320">
        <v>44835</v>
      </c>
      <c r="AG71" s="320"/>
      <c r="AH71" s="320"/>
      <c r="AI71" s="320"/>
      <c r="AJ71" s="383">
        <v>45566</v>
      </c>
      <c r="AK71" s="384"/>
      <c r="AL71" s="384"/>
      <c r="AM71" s="35"/>
      <c r="AN71" s="35"/>
      <c r="AO71" s="78"/>
      <c r="AP71" s="50"/>
      <c r="AQ71" s="35"/>
      <c r="AR71" s="35"/>
      <c r="AS71" s="35"/>
      <c r="AT71" s="35"/>
      <c r="AU71" s="35"/>
    </row>
    <row r="72" spans="1:47" ht="13.5" thickBot="1" x14ac:dyDescent="0.25">
      <c r="A72" s="79"/>
      <c r="B72" s="80"/>
      <c r="C72" s="306"/>
      <c r="D72" s="236"/>
      <c r="E72" s="81"/>
      <c r="F72" s="81"/>
      <c r="G72" s="81"/>
      <c r="H72" s="82"/>
      <c r="I72" s="377"/>
      <c r="J72" s="378"/>
      <c r="K72" s="378"/>
      <c r="L72" s="378"/>
      <c r="M72" s="379"/>
      <c r="N72" s="325"/>
      <c r="O72" s="325"/>
      <c r="P72" s="325"/>
      <c r="Q72" s="325"/>
      <c r="R72" s="325"/>
      <c r="S72" s="325"/>
      <c r="T72" s="325"/>
      <c r="U72" s="325"/>
      <c r="V72" s="325"/>
      <c r="W72" s="325"/>
      <c r="X72" s="325"/>
      <c r="Y72" s="325"/>
      <c r="Z72" s="325"/>
      <c r="AA72" s="325"/>
      <c r="AB72" s="325"/>
      <c r="AC72" s="326"/>
      <c r="AD72" s="80"/>
      <c r="AE72" s="80"/>
      <c r="AF72" s="80"/>
      <c r="AG72" s="368">
        <v>45931</v>
      </c>
      <c r="AH72" s="368"/>
      <c r="AI72" s="368"/>
      <c r="AJ72" s="369">
        <v>46296</v>
      </c>
      <c r="AK72" s="369"/>
      <c r="AL72" s="369"/>
      <c r="AM72" s="80"/>
      <c r="AN72" s="80"/>
      <c r="AO72" s="83"/>
      <c r="AP72" s="80"/>
      <c r="AQ72" s="80"/>
      <c r="AR72" s="80"/>
      <c r="AS72" s="80"/>
      <c r="AT72" s="80"/>
      <c r="AU72" s="80"/>
    </row>
    <row r="73" spans="1:47" ht="12.75" thickTop="1" x14ac:dyDescent="0.2">
      <c r="A73" s="26"/>
    </row>
    <row r="74" spans="1:47" x14ac:dyDescent="0.2">
      <c r="A74" s="26"/>
    </row>
    <row r="75" spans="1:47" s="22" customFormat="1" ht="12.75" x14ac:dyDescent="0.2">
      <c r="A75" s="385" t="s">
        <v>100</v>
      </c>
      <c r="B75" s="385"/>
      <c r="C75" s="307"/>
      <c r="D75" s="237"/>
      <c r="E75" s="135"/>
      <c r="F75" s="135"/>
      <c r="G75" s="135"/>
      <c r="H75" s="135"/>
      <c r="I75" s="135"/>
      <c r="J75" s="2"/>
      <c r="K75" s="2"/>
      <c r="L75" s="3"/>
      <c r="M75" s="3"/>
      <c r="N75"/>
      <c r="O75" s="3"/>
      <c r="P75" s="3"/>
      <c r="Q75" s="3"/>
      <c r="R75" s="3"/>
      <c r="S75" s="3"/>
      <c r="T75" s="1"/>
      <c r="U75" s="3"/>
      <c r="V75" s="3"/>
      <c r="W75" s="3"/>
      <c r="X75" s="3"/>
      <c r="Y75" s="3"/>
      <c r="Z75" s="3"/>
      <c r="AA75" s="3"/>
      <c r="AB75" s="3"/>
      <c r="AC75" s="5" t="s">
        <v>1</v>
      </c>
      <c r="AD75" s="3"/>
      <c r="AF75" s="3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</row>
    <row r="76" spans="1:47" s="22" customFormat="1" ht="12.75" customHeight="1" x14ac:dyDescent="0.2">
      <c r="A76" s="406" t="s">
        <v>66</v>
      </c>
      <c r="B76" s="406"/>
      <c r="C76" s="287"/>
      <c r="D76" s="226"/>
      <c r="E76" s="3"/>
      <c r="I76" s="138" t="s">
        <v>67</v>
      </c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Z76"/>
      <c r="AA76"/>
      <c r="AB76"/>
      <c r="AC76" s="1" t="s">
        <v>147</v>
      </c>
      <c r="AD76"/>
      <c r="AF76" s="3"/>
      <c r="AH76" s="5"/>
      <c r="AI76" s="5"/>
      <c r="AJ76" s="5"/>
      <c r="AK76" s="1"/>
      <c r="AL76" s="1"/>
      <c r="AM76" s="1"/>
      <c r="AN76" s="5"/>
      <c r="AO76" s="5"/>
      <c r="AP76" s="1"/>
      <c r="AQ76" s="1"/>
      <c r="AR76" s="1"/>
      <c r="AS76" s="1"/>
      <c r="AT76" s="1"/>
      <c r="AU76" s="1"/>
    </row>
    <row r="77" spans="1:47" s="22" customFormat="1" ht="12.75" x14ac:dyDescent="0.2">
      <c r="A77" s="344" t="s">
        <v>68</v>
      </c>
      <c r="B77" s="344"/>
      <c r="C77" s="287"/>
      <c r="D77" s="226"/>
      <c r="E77" s="3"/>
      <c r="F77" s="3"/>
      <c r="G77" s="3"/>
      <c r="H77" s="135"/>
      <c r="I77" s="135"/>
      <c r="J77" s="3"/>
      <c r="K77" s="2"/>
      <c r="L77" s="3"/>
      <c r="M77" s="3"/>
      <c r="N77" s="3"/>
      <c r="O77" s="3"/>
      <c r="P77"/>
      <c r="Q77"/>
      <c r="R77" s="3"/>
      <c r="S77" s="3"/>
      <c r="T77" s="3"/>
      <c r="U77" s="3"/>
      <c r="V77" s="3"/>
      <c r="W77" s="3"/>
      <c r="X77" s="3"/>
      <c r="Y77" s="3"/>
      <c r="Z77"/>
      <c r="AA77"/>
      <c r="AB77"/>
      <c r="AC77" s="3"/>
      <c r="AD77"/>
      <c r="AF77" s="3"/>
      <c r="AG77" s="3"/>
      <c r="AH77" s="5"/>
      <c r="AI77" s="5"/>
      <c r="AJ77" s="1"/>
      <c r="AK77" s="1"/>
      <c r="AL77" s="1"/>
      <c r="AM77" s="5"/>
      <c r="AN77" s="5"/>
      <c r="AO77" s="5"/>
      <c r="AP77" s="5"/>
      <c r="AQ77" s="5"/>
      <c r="AR77" s="5"/>
      <c r="AS77" s="5"/>
      <c r="AT77" s="5"/>
      <c r="AU77" s="5"/>
    </row>
    <row r="78" spans="1:47" s="22" customFormat="1" ht="12.75" x14ac:dyDescent="0.2">
      <c r="A78" s="136"/>
      <c r="B78" s="156"/>
      <c r="C78" s="287"/>
      <c r="D78" s="226"/>
      <c r="E78" s="3"/>
      <c r="F78" s="3"/>
      <c r="G78" s="3"/>
      <c r="H78" s="135"/>
      <c r="I78" s="135"/>
      <c r="J78" s="3"/>
      <c r="K78" s="2"/>
      <c r="L78" s="3"/>
      <c r="M78" s="3"/>
      <c r="N78" s="3"/>
      <c r="O78" s="3"/>
      <c r="P78"/>
      <c r="Q78"/>
      <c r="R78" s="3"/>
      <c r="S78" s="3"/>
      <c r="T78" s="3"/>
      <c r="U78" s="3"/>
      <c r="V78" s="3"/>
      <c r="W78" s="3"/>
      <c r="X78" s="3"/>
      <c r="Y78" s="3"/>
      <c r="Z78"/>
      <c r="AA78"/>
      <c r="AB78"/>
      <c r="AC78" s="1" t="s">
        <v>69</v>
      </c>
      <c r="AD78"/>
      <c r="AF78" s="3"/>
      <c r="AH78" s="5"/>
      <c r="AI78" s="5"/>
      <c r="AJ78" s="1"/>
      <c r="AK78" s="1"/>
      <c r="AL78" s="1"/>
      <c r="AM78" s="5"/>
      <c r="AN78" s="5"/>
      <c r="AO78" s="5"/>
      <c r="AP78" s="5"/>
      <c r="AQ78" s="5"/>
      <c r="AR78" s="5"/>
      <c r="AS78" s="5"/>
      <c r="AT78" s="5"/>
      <c r="AU78" s="5"/>
    </row>
    <row r="79" spans="1:47" ht="13.5" thickBot="1" x14ac:dyDescent="0.25">
      <c r="A79" s="137"/>
      <c r="B79" s="35" t="s">
        <v>144</v>
      </c>
      <c r="Z79"/>
      <c r="AA79"/>
      <c r="AB79"/>
      <c r="AC79"/>
      <c r="AG79" s="1"/>
    </row>
    <row r="80" spans="1:47" s="22" customFormat="1" ht="21" customHeight="1" thickTop="1" thickBot="1" x14ac:dyDescent="0.25">
      <c r="A80" s="395" t="s">
        <v>5</v>
      </c>
      <c r="B80" s="393" t="s">
        <v>6</v>
      </c>
      <c r="C80" s="371" t="s">
        <v>79</v>
      </c>
      <c r="D80" s="372"/>
      <c r="E80" s="372"/>
      <c r="F80" s="373"/>
      <c r="G80" s="371" t="s">
        <v>3</v>
      </c>
      <c r="H80" s="372"/>
      <c r="I80" s="372"/>
      <c r="J80" s="372"/>
      <c r="K80" s="373"/>
      <c r="L80" s="380" t="s">
        <v>4</v>
      </c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  <c r="AJ80" s="381"/>
      <c r="AK80" s="381"/>
      <c r="AL80" s="381"/>
      <c r="AM80" s="381"/>
      <c r="AN80" s="381"/>
      <c r="AO80" s="382"/>
      <c r="AP80" s="219"/>
      <c r="AQ80" s="219"/>
      <c r="AR80" s="219"/>
      <c r="AS80" s="219"/>
      <c r="AT80" s="219"/>
      <c r="AU80" s="219"/>
    </row>
    <row r="81" spans="1:47" s="22" customFormat="1" ht="30.75" customHeight="1" thickTop="1" thickBot="1" x14ac:dyDescent="0.25">
      <c r="A81" s="396"/>
      <c r="B81" s="394"/>
      <c r="C81" s="399" t="s">
        <v>7</v>
      </c>
      <c r="D81" s="397" t="s">
        <v>77</v>
      </c>
      <c r="E81" s="387" t="s">
        <v>78</v>
      </c>
      <c r="F81" s="387" t="s">
        <v>80</v>
      </c>
      <c r="G81" s="363"/>
      <c r="H81" s="370" t="s">
        <v>8</v>
      </c>
      <c r="I81" s="365"/>
      <c r="J81" s="365"/>
      <c r="K81" s="366"/>
      <c r="L81" s="364" t="s">
        <v>9</v>
      </c>
      <c r="M81" s="365"/>
      <c r="N81" s="365"/>
      <c r="O81" s="365"/>
      <c r="P81" s="365"/>
      <c r="Q81" s="367"/>
      <c r="R81" s="370" t="s">
        <v>10</v>
      </c>
      <c r="S81" s="365"/>
      <c r="T81" s="365"/>
      <c r="U81" s="365"/>
      <c r="V81" s="365"/>
      <c r="W81" s="366"/>
      <c r="X81" s="364" t="s">
        <v>11</v>
      </c>
      <c r="Y81" s="365"/>
      <c r="Z81" s="365"/>
      <c r="AA81" s="365"/>
      <c r="AB81" s="365"/>
      <c r="AC81" s="367"/>
      <c r="AD81" s="370" t="s">
        <v>12</v>
      </c>
      <c r="AE81" s="365"/>
      <c r="AF81" s="365"/>
      <c r="AG81" s="365"/>
      <c r="AH81" s="365"/>
      <c r="AI81" s="366"/>
      <c r="AJ81" s="364" t="s">
        <v>13</v>
      </c>
      <c r="AK81" s="365"/>
      <c r="AL81" s="365"/>
      <c r="AM81" s="365"/>
      <c r="AN81" s="365"/>
      <c r="AO81" s="366"/>
      <c r="AP81" s="219"/>
      <c r="AQ81" s="219"/>
      <c r="AR81" s="219"/>
      <c r="AS81" s="219"/>
      <c r="AT81" s="219"/>
      <c r="AU81" s="219"/>
    </row>
    <row r="82" spans="1:47" s="22" customFormat="1" ht="12.75" customHeight="1" thickBot="1" x14ac:dyDescent="0.25">
      <c r="A82" s="396"/>
      <c r="B82" s="394"/>
      <c r="C82" s="399"/>
      <c r="D82" s="398"/>
      <c r="E82" s="388"/>
      <c r="F82" s="388"/>
      <c r="G82" s="363"/>
      <c r="H82" s="170" t="s">
        <v>16</v>
      </c>
      <c r="I82" s="171" t="s">
        <v>17</v>
      </c>
      <c r="J82" s="171" t="s">
        <v>18</v>
      </c>
      <c r="K82" s="172" t="s">
        <v>19</v>
      </c>
      <c r="L82" s="173" t="s">
        <v>16</v>
      </c>
      <c r="M82" s="171" t="s">
        <v>17</v>
      </c>
      <c r="N82" s="171" t="s">
        <v>18</v>
      </c>
      <c r="O82" s="171" t="s">
        <v>19</v>
      </c>
      <c r="P82" s="171" t="s">
        <v>20</v>
      </c>
      <c r="Q82" s="174" t="s">
        <v>15</v>
      </c>
      <c r="R82" s="175" t="s">
        <v>16</v>
      </c>
      <c r="S82" s="171" t="s">
        <v>17</v>
      </c>
      <c r="T82" s="171" t="s">
        <v>18</v>
      </c>
      <c r="U82" s="171" t="s">
        <v>19</v>
      </c>
      <c r="V82" s="171" t="s">
        <v>20</v>
      </c>
      <c r="W82" s="172" t="s">
        <v>15</v>
      </c>
      <c r="X82" s="175" t="s">
        <v>16</v>
      </c>
      <c r="Y82" s="171" t="s">
        <v>17</v>
      </c>
      <c r="Z82" s="171" t="s">
        <v>18</v>
      </c>
      <c r="AA82" s="171" t="s">
        <v>19</v>
      </c>
      <c r="AB82" s="171" t="s">
        <v>20</v>
      </c>
      <c r="AC82" s="174" t="s">
        <v>15</v>
      </c>
      <c r="AD82" s="175" t="s">
        <v>16</v>
      </c>
      <c r="AE82" s="171" t="s">
        <v>17</v>
      </c>
      <c r="AF82" s="171" t="s">
        <v>18</v>
      </c>
      <c r="AG82" s="171" t="s">
        <v>19</v>
      </c>
      <c r="AH82" s="171" t="s">
        <v>20</v>
      </c>
      <c r="AI82" s="172" t="s">
        <v>15</v>
      </c>
      <c r="AJ82" s="175" t="s">
        <v>16</v>
      </c>
      <c r="AK82" s="171" t="s">
        <v>17</v>
      </c>
      <c r="AL82" s="171" t="s">
        <v>18</v>
      </c>
      <c r="AM82" s="171" t="s">
        <v>19</v>
      </c>
      <c r="AN82" s="171" t="s">
        <v>20</v>
      </c>
      <c r="AO82" s="172" t="s">
        <v>15</v>
      </c>
      <c r="AP82" s="219"/>
      <c r="AQ82" s="219"/>
      <c r="AR82" s="219"/>
      <c r="AS82" s="219"/>
      <c r="AT82" s="219"/>
      <c r="AU82" s="219"/>
    </row>
    <row r="83" spans="1:47" s="22" customFormat="1" thickBot="1" x14ac:dyDescent="0.25">
      <c r="A83" s="180">
        <v>42</v>
      </c>
      <c r="B83" s="181" t="s">
        <v>59</v>
      </c>
      <c r="C83" s="308">
        <v>0</v>
      </c>
      <c r="D83" s="224">
        <f>(SUM(D84:D87)/4)*3</f>
        <v>0</v>
      </c>
      <c r="E83" s="224">
        <f>(SUM(E84:E87)/4)*3</f>
        <v>3.5999999999999996</v>
      </c>
      <c r="F83" s="183">
        <v>6</v>
      </c>
      <c r="G83" s="184">
        <v>90</v>
      </c>
      <c r="H83" s="185"/>
      <c r="I83" s="186"/>
      <c r="J83" s="186"/>
      <c r="K83" s="187"/>
      <c r="L83" s="186"/>
      <c r="M83" s="186"/>
      <c r="N83" s="186"/>
      <c r="O83" s="186"/>
      <c r="P83" s="188"/>
      <c r="Q83" s="189"/>
      <c r="R83" s="186"/>
      <c r="S83" s="186"/>
      <c r="T83" s="186"/>
      <c r="U83" s="186"/>
      <c r="V83" s="188"/>
      <c r="W83" s="190"/>
      <c r="X83" s="186"/>
      <c r="Y83" s="186"/>
      <c r="Z83" s="186"/>
      <c r="AA83" s="186"/>
      <c r="AB83" s="188"/>
      <c r="AC83" s="189"/>
      <c r="AD83" s="186"/>
      <c r="AE83" s="186"/>
      <c r="AF83" s="186"/>
      <c r="AG83" s="186"/>
      <c r="AH83" s="188"/>
      <c r="AI83" s="190"/>
      <c r="AJ83" s="186"/>
      <c r="AK83" s="186"/>
      <c r="AL83" s="186"/>
      <c r="AM83" s="186"/>
      <c r="AN83" s="188"/>
      <c r="AO83" s="190"/>
      <c r="AP83" s="219"/>
      <c r="AQ83" s="219"/>
      <c r="AR83" s="219"/>
      <c r="AS83" s="219"/>
      <c r="AT83" s="219"/>
      <c r="AU83" s="219"/>
    </row>
    <row r="84" spans="1:47" s="22" customFormat="1" ht="11.25" x14ac:dyDescent="0.2">
      <c r="A84" s="168" t="s">
        <v>125</v>
      </c>
      <c r="B84" s="85" t="s">
        <v>85</v>
      </c>
      <c r="C84" s="290">
        <v>0</v>
      </c>
      <c r="D84" s="238">
        <v>0</v>
      </c>
      <c r="E84" s="143">
        <v>1.2</v>
      </c>
      <c r="F84" s="20">
        <v>2</v>
      </c>
      <c r="G84" s="21">
        <v>30</v>
      </c>
      <c r="H84" s="14">
        <v>30</v>
      </c>
      <c r="I84" s="15"/>
      <c r="J84" s="15"/>
      <c r="K84" s="16"/>
      <c r="L84" s="15">
        <v>2</v>
      </c>
      <c r="M84" s="15"/>
      <c r="N84" s="15"/>
      <c r="O84" s="15"/>
      <c r="P84" s="86"/>
      <c r="Q84" s="100">
        <v>2</v>
      </c>
      <c r="R84" s="15"/>
      <c r="S84" s="15"/>
      <c r="T84" s="15"/>
      <c r="U84" s="15"/>
      <c r="V84" s="86"/>
      <c r="W84" s="97"/>
      <c r="X84" s="15"/>
      <c r="Y84" s="15"/>
      <c r="Z84" s="15"/>
      <c r="AA84" s="15"/>
      <c r="AB84" s="86"/>
      <c r="AC84" s="100"/>
      <c r="AD84" s="15"/>
      <c r="AE84" s="15"/>
      <c r="AF84" s="15"/>
      <c r="AG84" s="15"/>
      <c r="AH84" s="86"/>
      <c r="AI84" s="97"/>
      <c r="AJ84" s="15"/>
      <c r="AK84" s="15"/>
      <c r="AL84" s="15"/>
      <c r="AM84" s="15"/>
      <c r="AN84" s="86"/>
      <c r="AO84" s="97"/>
      <c r="AP84" s="219"/>
      <c r="AQ84" s="219"/>
      <c r="AR84" s="219"/>
      <c r="AS84" s="219"/>
      <c r="AT84" s="219"/>
      <c r="AU84" s="219"/>
    </row>
    <row r="85" spans="1:47" s="22" customFormat="1" ht="10.5" customHeight="1" x14ac:dyDescent="0.2">
      <c r="A85" s="176" t="s">
        <v>126</v>
      </c>
      <c r="B85" s="161" t="s">
        <v>93</v>
      </c>
      <c r="C85" s="295">
        <v>0</v>
      </c>
      <c r="D85" s="239">
        <v>0</v>
      </c>
      <c r="E85" s="177">
        <v>1.2</v>
      </c>
      <c r="F85" s="178">
        <v>2</v>
      </c>
      <c r="G85" s="179">
        <v>30</v>
      </c>
      <c r="H85" s="29"/>
      <c r="I85" s="30">
        <v>30</v>
      </c>
      <c r="J85" s="30"/>
      <c r="K85" s="31" t="s">
        <v>49</v>
      </c>
      <c r="L85" s="30"/>
      <c r="M85" s="30">
        <v>2</v>
      </c>
      <c r="N85" s="30"/>
      <c r="O85" s="30"/>
      <c r="P85" s="89"/>
      <c r="Q85" s="112">
        <v>2</v>
      </c>
      <c r="R85" s="30"/>
      <c r="S85" s="30"/>
      <c r="T85" s="30"/>
      <c r="U85" s="30"/>
      <c r="V85" s="89"/>
      <c r="W85" s="98"/>
      <c r="X85" s="30"/>
      <c r="Y85" s="30"/>
      <c r="Z85" s="30"/>
      <c r="AA85" s="30"/>
      <c r="AB85" s="89"/>
      <c r="AC85" s="112"/>
      <c r="AD85" s="30"/>
      <c r="AE85" s="30"/>
      <c r="AF85" s="30"/>
      <c r="AG85" s="30"/>
      <c r="AH85" s="89"/>
      <c r="AI85" s="98"/>
      <c r="AJ85" s="30"/>
      <c r="AK85" s="30"/>
      <c r="AL85" s="30"/>
      <c r="AM85" s="30"/>
      <c r="AN85" s="89"/>
      <c r="AO85" s="98"/>
      <c r="AP85" s="219"/>
      <c r="AQ85" s="219"/>
      <c r="AR85" s="219"/>
      <c r="AS85" s="219"/>
      <c r="AT85" s="219"/>
      <c r="AU85" s="219"/>
    </row>
    <row r="86" spans="1:47" s="22" customFormat="1" ht="11.25" x14ac:dyDescent="0.2">
      <c r="A86" s="168" t="s">
        <v>127</v>
      </c>
      <c r="B86" s="85" t="s">
        <v>146</v>
      </c>
      <c r="C86" s="290">
        <v>0</v>
      </c>
      <c r="D86" s="238">
        <v>0</v>
      </c>
      <c r="E86" s="143">
        <v>1.2</v>
      </c>
      <c r="F86" s="20">
        <v>2</v>
      </c>
      <c r="G86" s="21">
        <v>30</v>
      </c>
      <c r="H86" s="14"/>
      <c r="I86" s="15"/>
      <c r="J86" s="15"/>
      <c r="K86" s="16"/>
      <c r="L86" s="15"/>
      <c r="M86" s="15">
        <v>2</v>
      </c>
      <c r="N86" s="15"/>
      <c r="O86" s="15"/>
      <c r="P86" s="86"/>
      <c r="Q86" s="100">
        <v>2</v>
      </c>
      <c r="R86" s="15"/>
      <c r="S86" s="15"/>
      <c r="T86" s="15"/>
      <c r="U86" s="15"/>
      <c r="V86" s="86"/>
      <c r="W86" s="97"/>
      <c r="X86" s="15"/>
      <c r="Y86" s="15"/>
      <c r="Z86" s="15"/>
      <c r="AA86" s="15"/>
      <c r="AB86" s="86"/>
      <c r="AC86" s="100"/>
      <c r="AD86" s="15"/>
      <c r="AE86" s="15"/>
      <c r="AF86" s="15"/>
      <c r="AG86" s="15"/>
      <c r="AH86" s="86"/>
      <c r="AI86" s="97"/>
      <c r="AJ86" s="15"/>
      <c r="AK86" s="15"/>
      <c r="AL86" s="15"/>
      <c r="AM86" s="15"/>
      <c r="AN86" s="86"/>
      <c r="AO86" s="97"/>
      <c r="AP86" s="219"/>
      <c r="AQ86" s="219"/>
      <c r="AR86" s="219"/>
      <c r="AS86" s="219"/>
      <c r="AT86" s="219"/>
      <c r="AU86" s="219"/>
    </row>
    <row r="87" spans="1:47" s="22" customFormat="1" ht="12.75" customHeight="1" thickBot="1" x14ac:dyDescent="0.25">
      <c r="A87" s="169" t="s">
        <v>128</v>
      </c>
      <c r="B87" s="191" t="s">
        <v>84</v>
      </c>
      <c r="C87" s="296">
        <v>0</v>
      </c>
      <c r="D87" s="240">
        <v>0</v>
      </c>
      <c r="E87" s="192">
        <v>1.2</v>
      </c>
      <c r="F87" s="193">
        <v>2</v>
      </c>
      <c r="G87" s="194">
        <v>30</v>
      </c>
      <c r="H87" s="18">
        <v>30</v>
      </c>
      <c r="I87" s="19"/>
      <c r="J87" s="19"/>
      <c r="K87" s="151" t="s">
        <v>49</v>
      </c>
      <c r="L87" s="19">
        <v>2</v>
      </c>
      <c r="M87" s="19"/>
      <c r="N87" s="19" t="s">
        <v>49</v>
      </c>
      <c r="O87" s="19"/>
      <c r="P87" s="87"/>
      <c r="Q87" s="101">
        <v>2</v>
      </c>
      <c r="R87" s="19"/>
      <c r="S87" s="19"/>
      <c r="T87" s="19"/>
      <c r="U87" s="19"/>
      <c r="V87" s="87"/>
      <c r="W87" s="99"/>
      <c r="X87" s="19"/>
      <c r="Y87" s="19"/>
      <c r="Z87" s="19"/>
      <c r="AA87" s="19"/>
      <c r="AB87" s="87"/>
      <c r="AC87" s="101"/>
      <c r="AD87" s="19"/>
      <c r="AE87" s="19"/>
      <c r="AF87" s="19"/>
      <c r="AG87" s="19"/>
      <c r="AH87" s="87"/>
      <c r="AI87" s="99"/>
      <c r="AJ87" s="19"/>
      <c r="AK87" s="19"/>
      <c r="AL87" s="19"/>
      <c r="AM87" s="19"/>
      <c r="AN87" s="87"/>
      <c r="AO87" s="99"/>
      <c r="AP87" s="219"/>
      <c r="AQ87" s="219"/>
      <c r="AR87" s="219"/>
      <c r="AS87" s="219"/>
      <c r="AT87" s="219"/>
      <c r="AU87" s="219"/>
    </row>
    <row r="88" spans="1:47" s="22" customFormat="1" thickBot="1" x14ac:dyDescent="0.25">
      <c r="A88" s="180">
        <v>43</v>
      </c>
      <c r="B88" s="181" t="s">
        <v>60</v>
      </c>
      <c r="C88" s="308">
        <v>0</v>
      </c>
      <c r="D88" s="224">
        <f>(SUM(D89:D92)/4)*3</f>
        <v>5.4</v>
      </c>
      <c r="E88" s="224">
        <f>(SUM(E89:E92)/4)*3</f>
        <v>3.5999999999999996</v>
      </c>
      <c r="F88" s="183">
        <v>6</v>
      </c>
      <c r="G88" s="184">
        <v>90</v>
      </c>
      <c r="H88" s="185"/>
      <c r="I88" s="186"/>
      <c r="J88" s="186"/>
      <c r="K88" s="187"/>
      <c r="L88" s="186" t="s">
        <v>49</v>
      </c>
      <c r="M88" s="186"/>
      <c r="N88" s="186"/>
      <c r="O88" s="186"/>
      <c r="P88" s="188"/>
      <c r="Q88" s="189"/>
      <c r="R88" s="186"/>
      <c r="S88" s="186"/>
      <c r="T88" s="186"/>
      <c r="U88" s="186"/>
      <c r="V88" s="188"/>
      <c r="W88" s="190"/>
      <c r="X88" s="186"/>
      <c r="Y88" s="186"/>
      <c r="Z88" s="186"/>
      <c r="AA88" s="186"/>
      <c r="AB88" s="188"/>
      <c r="AC88" s="189"/>
      <c r="AD88" s="186"/>
      <c r="AE88" s="186"/>
      <c r="AF88" s="186"/>
      <c r="AG88" s="186"/>
      <c r="AH88" s="188"/>
      <c r="AI88" s="190"/>
      <c r="AJ88" s="186"/>
      <c r="AK88" s="186"/>
      <c r="AL88" s="186"/>
      <c r="AM88" s="186"/>
      <c r="AN88" s="188"/>
      <c r="AO88" s="190"/>
      <c r="AP88" s="219"/>
      <c r="AQ88" s="219"/>
      <c r="AR88" s="219"/>
      <c r="AS88" s="219"/>
      <c r="AT88" s="219"/>
      <c r="AU88" s="219"/>
    </row>
    <row r="89" spans="1:47" s="22" customFormat="1" ht="11.25" x14ac:dyDescent="0.2">
      <c r="A89" s="176" t="s">
        <v>129</v>
      </c>
      <c r="B89" s="125" t="s">
        <v>75</v>
      </c>
      <c r="C89" s="295">
        <v>0</v>
      </c>
      <c r="D89" s="239">
        <v>1.8</v>
      </c>
      <c r="E89" s="177">
        <v>1.2</v>
      </c>
      <c r="F89" s="178">
        <v>2</v>
      </c>
      <c r="G89" s="179">
        <v>30</v>
      </c>
      <c r="H89" s="29"/>
      <c r="I89" s="30">
        <v>15</v>
      </c>
      <c r="J89" s="30"/>
      <c r="K89" s="31">
        <v>15</v>
      </c>
      <c r="L89" s="30"/>
      <c r="M89" s="30"/>
      <c r="N89" s="30"/>
      <c r="O89" s="30"/>
      <c r="P89" s="89"/>
      <c r="Q89" s="112"/>
      <c r="R89" s="30" t="s">
        <v>49</v>
      </c>
      <c r="S89" s="30">
        <v>1</v>
      </c>
      <c r="T89" s="30"/>
      <c r="U89" s="30">
        <v>1</v>
      </c>
      <c r="V89" s="89"/>
      <c r="W89" s="98">
        <v>2</v>
      </c>
      <c r="X89" s="30"/>
      <c r="Y89" s="30"/>
      <c r="Z89" s="30"/>
      <c r="AA89" s="30"/>
      <c r="AB89" s="89"/>
      <c r="AC89" s="112"/>
      <c r="AD89" s="30"/>
      <c r="AE89" s="30"/>
      <c r="AF89" s="30"/>
      <c r="AG89" s="30"/>
      <c r="AH89" s="89"/>
      <c r="AI89" s="98"/>
      <c r="AJ89" s="30"/>
      <c r="AK89" s="30"/>
      <c r="AL89" s="30"/>
      <c r="AM89" s="30"/>
      <c r="AN89" s="89"/>
      <c r="AO89" s="98"/>
      <c r="AP89" s="219"/>
      <c r="AQ89" s="219"/>
      <c r="AR89" s="219"/>
      <c r="AS89" s="219"/>
      <c r="AU89" s="219"/>
    </row>
    <row r="90" spans="1:47" s="6" customFormat="1" ht="11.25" x14ac:dyDescent="0.2">
      <c r="A90" s="176" t="s">
        <v>130</v>
      </c>
      <c r="B90" s="161" t="s">
        <v>97</v>
      </c>
      <c r="C90" s="295">
        <v>0</v>
      </c>
      <c r="D90" s="239">
        <v>1.8</v>
      </c>
      <c r="E90" s="177">
        <v>1.2</v>
      </c>
      <c r="F90" s="178">
        <v>2</v>
      </c>
      <c r="G90" s="179">
        <v>30</v>
      </c>
      <c r="H90" s="29" t="s">
        <v>49</v>
      </c>
      <c r="I90" s="30">
        <v>15</v>
      </c>
      <c r="J90" s="30" t="s">
        <v>49</v>
      </c>
      <c r="K90" s="31">
        <v>15</v>
      </c>
      <c r="L90" s="32"/>
      <c r="M90" s="32"/>
      <c r="N90" s="32"/>
      <c r="O90" s="32"/>
      <c r="P90" s="106"/>
      <c r="Q90" s="104"/>
      <c r="R90" s="32"/>
      <c r="S90" s="32">
        <v>1</v>
      </c>
      <c r="T90" s="32" t="s">
        <v>49</v>
      </c>
      <c r="U90" s="32">
        <v>1</v>
      </c>
      <c r="V90" s="106"/>
      <c r="W90" s="109">
        <v>2</v>
      </c>
      <c r="X90" s="32"/>
      <c r="Y90" s="32"/>
      <c r="Z90" s="32"/>
      <c r="AA90" s="32"/>
      <c r="AB90" s="106"/>
      <c r="AC90" s="104"/>
      <c r="AD90" s="32" t="s">
        <v>49</v>
      </c>
      <c r="AE90" s="32"/>
      <c r="AF90" s="32"/>
      <c r="AG90" s="32"/>
      <c r="AH90" s="106"/>
      <c r="AI90" s="109"/>
      <c r="AJ90" s="32"/>
      <c r="AK90" s="32"/>
      <c r="AL90" s="32"/>
      <c r="AM90" s="32"/>
      <c r="AN90" s="106"/>
      <c r="AO90" s="109"/>
      <c r="AP90" s="219"/>
      <c r="AQ90" s="219"/>
      <c r="AR90" s="219"/>
      <c r="AS90" s="219"/>
      <c r="AT90" s="219"/>
      <c r="AU90" s="219"/>
    </row>
    <row r="91" spans="1:47" s="22" customFormat="1" ht="11.25" x14ac:dyDescent="0.2">
      <c r="A91" s="168" t="s">
        <v>131</v>
      </c>
      <c r="B91" s="159" t="s">
        <v>86</v>
      </c>
      <c r="C91" s="290">
        <v>0</v>
      </c>
      <c r="D91" s="238">
        <v>1.8</v>
      </c>
      <c r="E91" s="143">
        <v>1.2</v>
      </c>
      <c r="F91" s="20">
        <v>2</v>
      </c>
      <c r="G91" s="21">
        <v>30</v>
      </c>
      <c r="H91" s="14" t="s">
        <v>49</v>
      </c>
      <c r="I91" s="15">
        <v>15</v>
      </c>
      <c r="J91" s="15" t="s">
        <v>49</v>
      </c>
      <c r="K91" s="16">
        <v>15</v>
      </c>
      <c r="L91" s="15"/>
      <c r="M91" s="15"/>
      <c r="N91" s="15"/>
      <c r="O91" s="15"/>
      <c r="P91" s="86"/>
      <c r="Q91" s="100"/>
      <c r="R91" s="15" t="s">
        <v>49</v>
      </c>
      <c r="S91" s="15">
        <v>1</v>
      </c>
      <c r="T91" s="15" t="s">
        <v>49</v>
      </c>
      <c r="U91" s="15">
        <v>1</v>
      </c>
      <c r="V91" s="86"/>
      <c r="W91" s="97">
        <v>2</v>
      </c>
      <c r="X91" s="15"/>
      <c r="Y91" s="15"/>
      <c r="Z91" s="15"/>
      <c r="AA91" s="15"/>
      <c r="AB91" s="86"/>
      <c r="AC91" s="100"/>
      <c r="AD91" s="15"/>
      <c r="AE91" s="15"/>
      <c r="AF91" s="15"/>
      <c r="AG91" s="15"/>
      <c r="AH91" s="86"/>
      <c r="AI91" s="97"/>
      <c r="AJ91" s="15"/>
      <c r="AK91" s="15"/>
      <c r="AL91" s="15"/>
      <c r="AM91" s="15"/>
      <c r="AN91" s="86"/>
      <c r="AO91" s="97"/>
      <c r="AP91" s="219"/>
      <c r="AQ91" s="219"/>
      <c r="AR91" s="219"/>
      <c r="AS91" s="219"/>
      <c r="AT91" s="219"/>
      <c r="AU91" s="219"/>
    </row>
    <row r="92" spans="1:47" s="22" customFormat="1" thickBot="1" x14ac:dyDescent="0.25">
      <c r="A92" s="195" t="s">
        <v>132</v>
      </c>
      <c r="B92" s="119" t="s">
        <v>94</v>
      </c>
      <c r="C92" s="309">
        <v>0</v>
      </c>
      <c r="D92" s="280">
        <v>1.8</v>
      </c>
      <c r="E92" s="281">
        <v>1.2</v>
      </c>
      <c r="F92" s="282">
        <v>2</v>
      </c>
      <c r="G92" s="283">
        <v>30</v>
      </c>
      <c r="H92" s="166"/>
      <c r="I92" s="284">
        <v>15</v>
      </c>
      <c r="J92" s="284" t="s">
        <v>49</v>
      </c>
      <c r="K92" s="285">
        <v>15</v>
      </c>
      <c r="L92" s="284"/>
      <c r="M92" s="19"/>
      <c r="N92" s="19"/>
      <c r="O92" s="19"/>
      <c r="P92" s="87"/>
      <c r="Q92" s="101"/>
      <c r="R92" s="19"/>
      <c r="S92" s="19">
        <v>1</v>
      </c>
      <c r="T92" s="19"/>
      <c r="U92" s="19">
        <v>1</v>
      </c>
      <c r="V92" s="87"/>
      <c r="W92" s="99">
        <v>2</v>
      </c>
      <c r="X92" s="19"/>
      <c r="Y92" s="19"/>
      <c r="Z92" s="19"/>
      <c r="AA92" s="19"/>
      <c r="AB92" s="87"/>
      <c r="AC92" s="101"/>
      <c r="AD92" s="19"/>
      <c r="AE92" s="19"/>
      <c r="AF92" s="19"/>
      <c r="AG92" s="19"/>
      <c r="AH92" s="87"/>
      <c r="AI92" s="99"/>
      <c r="AJ92" s="19"/>
      <c r="AK92" s="19"/>
      <c r="AL92" s="19"/>
      <c r="AM92" s="19"/>
      <c r="AN92" s="87"/>
      <c r="AO92" s="99"/>
      <c r="AP92" s="219"/>
      <c r="AQ92" s="219"/>
      <c r="AR92" s="219"/>
      <c r="AS92" s="219"/>
      <c r="AT92" s="219"/>
      <c r="AU92" s="219"/>
    </row>
    <row r="93" spans="1:47" s="22" customFormat="1" thickBot="1" x14ac:dyDescent="0.25">
      <c r="A93" s="180">
        <v>44</v>
      </c>
      <c r="B93" s="253" t="s">
        <v>61</v>
      </c>
      <c r="C93" s="308">
        <v>0</v>
      </c>
      <c r="D93" s="224">
        <f>(SUM(D94:D97)/4)*3</f>
        <v>3.5999999999999996</v>
      </c>
      <c r="E93" s="182">
        <f>(SUM(E94:E97)/4)*3</f>
        <v>3.5999999999999996</v>
      </c>
      <c r="F93" s="183">
        <v>6</v>
      </c>
      <c r="G93" s="184">
        <v>90</v>
      </c>
      <c r="H93" s="185"/>
      <c r="I93" s="186"/>
      <c r="J93" s="186"/>
      <c r="K93" s="187"/>
      <c r="L93" s="196"/>
      <c r="M93" s="196"/>
      <c r="N93" s="196"/>
      <c r="O93" s="196"/>
      <c r="P93" s="197"/>
      <c r="Q93" s="198"/>
      <c r="R93" s="196"/>
      <c r="S93" s="196"/>
      <c r="T93" s="196"/>
      <c r="U93" s="196"/>
      <c r="V93" s="197"/>
      <c r="W93" s="199"/>
      <c r="X93" s="196"/>
      <c r="Y93" s="196"/>
      <c r="Z93" s="196"/>
      <c r="AA93" s="196"/>
      <c r="AB93" s="197"/>
      <c r="AC93" s="198"/>
      <c r="AD93" s="196"/>
      <c r="AE93" s="196"/>
      <c r="AF93" s="196"/>
      <c r="AG93" s="196"/>
      <c r="AH93" s="197"/>
      <c r="AI93" s="199"/>
      <c r="AJ93" s="196"/>
      <c r="AK93" s="196"/>
      <c r="AL93" s="196"/>
      <c r="AM93" s="196"/>
      <c r="AN93" s="197"/>
      <c r="AO93" s="199"/>
      <c r="AP93" s="219"/>
      <c r="AQ93" s="219"/>
      <c r="AR93" s="219"/>
      <c r="AS93" s="219"/>
      <c r="AT93" s="219"/>
      <c r="AU93" s="219"/>
    </row>
    <row r="94" spans="1:47" s="22" customFormat="1" ht="11.25" x14ac:dyDescent="0.2">
      <c r="A94" s="220" t="s">
        <v>133</v>
      </c>
      <c r="B94" s="254" t="s">
        <v>113</v>
      </c>
      <c r="C94" s="295">
        <v>0</v>
      </c>
      <c r="D94" s="239">
        <v>1.2</v>
      </c>
      <c r="E94" s="177">
        <v>1.2</v>
      </c>
      <c r="F94" s="178">
        <v>2</v>
      </c>
      <c r="G94" s="179">
        <v>30</v>
      </c>
      <c r="H94" s="29">
        <v>15</v>
      </c>
      <c r="I94" s="30">
        <v>15</v>
      </c>
      <c r="J94" s="30" t="s">
        <v>49</v>
      </c>
      <c r="K94" s="31" t="s">
        <v>49</v>
      </c>
      <c r="L94" s="30"/>
      <c r="M94" s="30"/>
      <c r="N94" s="30"/>
      <c r="O94" s="30"/>
      <c r="P94" s="89"/>
      <c r="Q94" s="112"/>
      <c r="R94" s="30"/>
      <c r="S94" s="30"/>
      <c r="T94" s="30"/>
      <c r="U94" s="30"/>
      <c r="V94" s="89"/>
      <c r="W94" s="98"/>
      <c r="X94" s="30">
        <v>1</v>
      </c>
      <c r="Y94" s="30">
        <v>1</v>
      </c>
      <c r="Z94" s="30" t="s">
        <v>49</v>
      </c>
      <c r="AA94" s="30" t="s">
        <v>49</v>
      </c>
      <c r="AB94" s="89"/>
      <c r="AC94" s="112">
        <v>2</v>
      </c>
      <c r="AD94" s="30"/>
      <c r="AE94" s="30"/>
      <c r="AF94" s="30"/>
      <c r="AG94" s="30"/>
      <c r="AH94" s="89"/>
      <c r="AI94" s="98"/>
      <c r="AJ94" s="30"/>
      <c r="AK94" s="30"/>
      <c r="AL94" s="30"/>
      <c r="AM94" s="30"/>
      <c r="AN94" s="89"/>
      <c r="AO94" s="98"/>
      <c r="AP94" s="219"/>
      <c r="AQ94" s="219"/>
      <c r="AR94" s="219"/>
      <c r="AS94" s="219"/>
      <c r="AT94" s="219"/>
      <c r="AU94" s="219"/>
    </row>
    <row r="95" spans="1:47" s="6" customFormat="1" ht="12.75" customHeight="1" x14ac:dyDescent="0.2">
      <c r="A95" s="221" t="s">
        <v>134</v>
      </c>
      <c r="B95" s="255" t="s">
        <v>114</v>
      </c>
      <c r="C95" s="290">
        <v>0</v>
      </c>
      <c r="D95" s="238">
        <v>1.2</v>
      </c>
      <c r="E95" s="143">
        <v>1.2</v>
      </c>
      <c r="F95" s="20">
        <v>2</v>
      </c>
      <c r="G95" s="21">
        <v>30</v>
      </c>
      <c r="H95" s="14">
        <v>15</v>
      </c>
      <c r="I95" s="15">
        <v>15</v>
      </c>
      <c r="J95" s="15" t="s">
        <v>49</v>
      </c>
      <c r="K95" s="16" t="s">
        <v>49</v>
      </c>
      <c r="L95" s="27"/>
      <c r="M95" s="27"/>
      <c r="N95" s="27"/>
      <c r="O95" s="27"/>
      <c r="P95" s="36"/>
      <c r="Q95" s="102"/>
      <c r="R95" s="27"/>
      <c r="S95" s="27"/>
      <c r="T95" s="27"/>
      <c r="U95" s="27"/>
      <c r="V95" s="36"/>
      <c r="W95" s="107"/>
      <c r="X95" s="27">
        <v>1</v>
      </c>
      <c r="Y95" s="27">
        <v>1</v>
      </c>
      <c r="Z95" s="27"/>
      <c r="AA95" s="27" t="s">
        <v>49</v>
      </c>
      <c r="AB95" s="36"/>
      <c r="AC95" s="102">
        <v>2</v>
      </c>
      <c r="AD95" s="27"/>
      <c r="AE95" s="27"/>
      <c r="AF95" s="27"/>
      <c r="AG95" s="27"/>
      <c r="AH95" s="36"/>
      <c r="AI95" s="107"/>
      <c r="AJ95" s="27"/>
      <c r="AK95" s="27"/>
      <c r="AL95" s="27"/>
      <c r="AM95" s="27"/>
      <c r="AN95" s="36"/>
      <c r="AO95" s="107"/>
      <c r="AP95" s="219"/>
      <c r="AQ95" s="219"/>
      <c r="AR95" s="219"/>
      <c r="AS95" s="219"/>
      <c r="AT95" s="219"/>
      <c r="AU95" s="219"/>
    </row>
    <row r="96" spans="1:47" s="6" customFormat="1" ht="22.5" x14ac:dyDescent="0.2">
      <c r="A96" s="221" t="s">
        <v>135</v>
      </c>
      <c r="B96" s="256" t="s">
        <v>115</v>
      </c>
      <c r="C96" s="290">
        <v>0</v>
      </c>
      <c r="D96" s="238">
        <v>1.2</v>
      </c>
      <c r="E96" s="143">
        <v>1.2</v>
      </c>
      <c r="F96" s="20">
        <v>2</v>
      </c>
      <c r="G96" s="21">
        <v>30</v>
      </c>
      <c r="H96" s="14">
        <v>15</v>
      </c>
      <c r="I96" s="15">
        <v>15</v>
      </c>
      <c r="J96" s="15" t="s">
        <v>49</v>
      </c>
      <c r="K96" s="16"/>
      <c r="L96" s="27"/>
      <c r="M96" s="27"/>
      <c r="N96" s="27"/>
      <c r="O96" s="27"/>
      <c r="P96" s="36"/>
      <c r="Q96" s="102"/>
      <c r="R96" s="27"/>
      <c r="S96" s="27"/>
      <c r="T96" s="27"/>
      <c r="U96" s="27"/>
      <c r="V96" s="36"/>
      <c r="W96" s="107"/>
      <c r="X96" s="27">
        <v>1</v>
      </c>
      <c r="Y96" s="27">
        <v>1</v>
      </c>
      <c r="Z96" s="27"/>
      <c r="AA96" s="27"/>
      <c r="AB96" s="36"/>
      <c r="AC96" s="102">
        <v>2</v>
      </c>
      <c r="AD96" s="27"/>
      <c r="AE96" s="27"/>
      <c r="AF96" s="27"/>
      <c r="AG96" s="27"/>
      <c r="AH96" s="36"/>
      <c r="AI96" s="107"/>
      <c r="AJ96" s="27"/>
      <c r="AK96" s="27"/>
      <c r="AL96" s="27"/>
      <c r="AM96" s="27"/>
      <c r="AN96" s="36"/>
      <c r="AO96" s="107"/>
      <c r="AP96" s="219"/>
      <c r="AQ96" s="219"/>
      <c r="AR96" s="219"/>
      <c r="AS96" s="219"/>
      <c r="AT96" s="219"/>
      <c r="AU96" s="219"/>
    </row>
    <row r="97" spans="1:47" s="6" customFormat="1" ht="12.75" customHeight="1" thickBot="1" x14ac:dyDescent="0.25">
      <c r="A97" s="222" t="s">
        <v>136</v>
      </c>
      <c r="B97" s="257" t="s">
        <v>116</v>
      </c>
      <c r="C97" s="296">
        <v>0</v>
      </c>
      <c r="D97" s="240">
        <v>1.2</v>
      </c>
      <c r="E97" s="192">
        <v>1.2</v>
      </c>
      <c r="F97" s="193">
        <v>2</v>
      </c>
      <c r="G97" s="194">
        <v>30</v>
      </c>
      <c r="H97" s="18">
        <v>15</v>
      </c>
      <c r="I97" s="19">
        <v>15</v>
      </c>
      <c r="J97" s="19" t="s">
        <v>49</v>
      </c>
      <c r="K97" s="151" t="s">
        <v>49</v>
      </c>
      <c r="L97" s="200"/>
      <c r="M97" s="200"/>
      <c r="N97" s="200"/>
      <c r="O97" s="200"/>
      <c r="P97" s="201"/>
      <c r="Q97" s="202"/>
      <c r="R97" s="200"/>
      <c r="S97" s="200"/>
      <c r="T97" s="200"/>
      <c r="U97" s="200"/>
      <c r="V97" s="201"/>
      <c r="W97" s="203"/>
      <c r="X97" s="200">
        <v>1</v>
      </c>
      <c r="Y97" s="200">
        <v>1</v>
      </c>
      <c r="Z97" s="200" t="s">
        <v>49</v>
      </c>
      <c r="AA97" s="200"/>
      <c r="AB97" s="201"/>
      <c r="AC97" s="202">
        <v>2</v>
      </c>
      <c r="AD97" s="200"/>
      <c r="AE97" s="200"/>
      <c r="AF97" s="200"/>
      <c r="AG97" s="200"/>
      <c r="AH97" s="201"/>
      <c r="AI97" s="203"/>
      <c r="AJ97" s="200"/>
      <c r="AK97" s="200"/>
      <c r="AL97" s="200"/>
      <c r="AM97" s="200"/>
      <c r="AN97" s="201"/>
      <c r="AO97" s="203"/>
      <c r="AP97" s="219"/>
      <c r="AQ97" s="219"/>
      <c r="AR97" s="219"/>
      <c r="AS97" s="219"/>
      <c r="AT97" s="219"/>
      <c r="AU97" s="219"/>
    </row>
    <row r="98" spans="1:47" s="50" customFormat="1" ht="13.5" customHeight="1" thickBot="1" x14ac:dyDescent="0.25">
      <c r="A98" s="180">
        <v>45</v>
      </c>
      <c r="B98" s="253" t="s">
        <v>62</v>
      </c>
      <c r="C98" s="308">
        <v>0</v>
      </c>
      <c r="D98" s="224">
        <f>(SUM(D99:D102)/4)*2+D103</f>
        <v>6.4</v>
      </c>
      <c r="E98" s="224">
        <f>(SUM(E99:E102)/4)*2+E103</f>
        <v>3.5999999999999996</v>
      </c>
      <c r="F98" s="183">
        <v>6</v>
      </c>
      <c r="G98" s="184">
        <v>90</v>
      </c>
      <c r="H98" s="185"/>
      <c r="I98" s="186"/>
      <c r="J98" s="186"/>
      <c r="K98" s="187"/>
      <c r="L98" s="204"/>
      <c r="M98" s="204"/>
      <c r="N98" s="204"/>
      <c r="O98" s="204"/>
      <c r="P98" s="205"/>
      <c r="Q98" s="206"/>
      <c r="R98" s="204"/>
      <c r="S98" s="204"/>
      <c r="T98" s="204"/>
      <c r="U98" s="204"/>
      <c r="V98" s="205"/>
      <c r="W98" s="207"/>
      <c r="X98" s="204"/>
      <c r="Y98" s="204"/>
      <c r="Z98" s="204"/>
      <c r="AA98" s="204"/>
      <c r="AB98" s="205"/>
      <c r="AC98" s="206"/>
      <c r="AD98" s="204"/>
      <c r="AE98" s="204"/>
      <c r="AF98" s="204"/>
      <c r="AG98" s="204"/>
      <c r="AH98" s="205"/>
      <c r="AI98" s="207"/>
      <c r="AJ98" s="204"/>
      <c r="AK98" s="204"/>
      <c r="AL98" s="204"/>
      <c r="AM98" s="204"/>
      <c r="AN98" s="205"/>
      <c r="AO98" s="207"/>
      <c r="AP98" s="219"/>
      <c r="AQ98" s="219"/>
      <c r="AR98" s="219"/>
      <c r="AS98" s="219"/>
      <c r="AT98" s="219"/>
      <c r="AU98" s="219"/>
    </row>
    <row r="99" spans="1:47" s="22" customFormat="1" ht="13.5" customHeight="1" x14ac:dyDescent="0.2">
      <c r="A99" s="168" t="s">
        <v>137</v>
      </c>
      <c r="B99" s="258" t="s">
        <v>117</v>
      </c>
      <c r="C99" s="290">
        <v>0</v>
      </c>
      <c r="D99" s="238">
        <v>1.2</v>
      </c>
      <c r="E99" s="143">
        <v>1.2</v>
      </c>
      <c r="F99" s="20">
        <v>2</v>
      </c>
      <c r="G99" s="21">
        <v>30</v>
      </c>
      <c r="H99" s="14"/>
      <c r="I99" s="15"/>
      <c r="J99" s="15">
        <v>30</v>
      </c>
      <c r="K99" s="16"/>
      <c r="L99" s="15"/>
      <c r="M99" s="15"/>
      <c r="N99" s="15"/>
      <c r="O99" s="15"/>
      <c r="P99" s="86"/>
      <c r="Q99" s="100"/>
      <c r="R99" s="15" t="s">
        <v>49</v>
      </c>
      <c r="S99" s="15"/>
      <c r="T99" s="15"/>
      <c r="U99" s="15"/>
      <c r="V99" s="86"/>
      <c r="W99" s="97"/>
      <c r="X99" s="15"/>
      <c r="Y99" s="15"/>
      <c r="Z99" s="15"/>
      <c r="AA99" s="15"/>
      <c r="AB99" s="86"/>
      <c r="AC99" s="100"/>
      <c r="AD99" s="15"/>
      <c r="AE99" s="15" t="s">
        <v>49</v>
      </c>
      <c r="AF99" s="15">
        <v>2</v>
      </c>
      <c r="AG99" s="313"/>
      <c r="AH99" s="88"/>
      <c r="AI99" s="97">
        <v>2</v>
      </c>
      <c r="AJ99" s="15"/>
      <c r="AK99" s="15"/>
      <c r="AL99" s="15"/>
      <c r="AM99" s="15"/>
      <c r="AN99" s="86"/>
      <c r="AO99" s="97"/>
      <c r="AP99" s="219"/>
      <c r="AQ99" s="219"/>
      <c r="AR99" s="219"/>
      <c r="AS99" s="219"/>
      <c r="AT99" s="219"/>
      <c r="AU99" s="219"/>
    </row>
    <row r="100" spans="1:47" s="50" customFormat="1" ht="11.25" x14ac:dyDescent="0.2">
      <c r="A100" s="168" t="s">
        <v>138</v>
      </c>
      <c r="B100" s="248" t="s">
        <v>118</v>
      </c>
      <c r="C100" s="290">
        <v>0</v>
      </c>
      <c r="D100" s="238">
        <v>1.2</v>
      </c>
      <c r="E100" s="143">
        <v>1.2</v>
      </c>
      <c r="F100" s="20">
        <v>2</v>
      </c>
      <c r="G100" s="21">
        <v>30</v>
      </c>
      <c r="H100" s="14">
        <v>15</v>
      </c>
      <c r="I100" s="15">
        <v>15</v>
      </c>
      <c r="J100" s="15"/>
      <c r="K100" s="16"/>
      <c r="L100" s="28"/>
      <c r="M100" s="28"/>
      <c r="N100" s="28"/>
      <c r="O100" s="28"/>
      <c r="P100" s="88"/>
      <c r="Q100" s="103"/>
      <c r="R100" s="28"/>
      <c r="S100" s="28"/>
      <c r="T100" s="28"/>
      <c r="U100" s="28"/>
      <c r="V100" s="88"/>
      <c r="W100" s="108"/>
      <c r="X100" s="28"/>
      <c r="Y100" s="28"/>
      <c r="Z100" s="28"/>
      <c r="AA100" s="28"/>
      <c r="AB100" s="88"/>
      <c r="AC100" s="103"/>
      <c r="AD100" s="28">
        <v>1</v>
      </c>
      <c r="AE100" s="28">
        <v>1</v>
      </c>
      <c r="AF100" s="28"/>
      <c r="AG100" s="28"/>
      <c r="AH100" s="88"/>
      <c r="AI100" s="108">
        <v>2</v>
      </c>
      <c r="AJ100" s="28"/>
      <c r="AK100" s="28"/>
      <c r="AL100" s="28"/>
      <c r="AM100" s="28"/>
      <c r="AN100" s="88"/>
      <c r="AO100" s="108"/>
      <c r="AP100" s="219"/>
      <c r="AQ100" s="219"/>
      <c r="AR100" s="219"/>
      <c r="AS100" s="219"/>
      <c r="AT100" s="219"/>
      <c r="AU100" s="219"/>
    </row>
    <row r="101" spans="1:47" s="50" customFormat="1" ht="11.25" x14ac:dyDescent="0.2">
      <c r="A101" s="168" t="s">
        <v>139</v>
      </c>
      <c r="B101" s="252" t="s">
        <v>119</v>
      </c>
      <c r="C101" s="290">
        <v>0</v>
      </c>
      <c r="D101" s="238">
        <v>1.2</v>
      </c>
      <c r="E101" s="143">
        <v>1.2</v>
      </c>
      <c r="F101" s="20">
        <v>2</v>
      </c>
      <c r="G101" s="21">
        <v>30</v>
      </c>
      <c r="H101" s="14">
        <v>15</v>
      </c>
      <c r="I101" s="15">
        <v>15</v>
      </c>
      <c r="J101" s="15" t="s">
        <v>49</v>
      </c>
      <c r="K101" s="16" t="s">
        <v>49</v>
      </c>
      <c r="L101" s="28"/>
      <c r="M101" s="28"/>
      <c r="N101" s="28"/>
      <c r="O101" s="28"/>
      <c r="P101" s="88"/>
      <c r="Q101" s="103"/>
      <c r="R101" s="28"/>
      <c r="S101" s="28"/>
      <c r="T101" s="28"/>
      <c r="U101" s="28"/>
      <c r="V101" s="88"/>
      <c r="W101" s="108"/>
      <c r="X101" s="28"/>
      <c r="Y101" s="28"/>
      <c r="Z101" s="28"/>
      <c r="AA101" s="28"/>
      <c r="AB101" s="88"/>
      <c r="AC101" s="103"/>
      <c r="AD101" s="28">
        <v>1</v>
      </c>
      <c r="AE101" s="28">
        <v>1</v>
      </c>
      <c r="AF101" s="28"/>
      <c r="AG101" s="28" t="s">
        <v>49</v>
      </c>
      <c r="AH101" s="88"/>
      <c r="AI101" s="108">
        <v>2</v>
      </c>
      <c r="AJ101" s="28"/>
      <c r="AK101" s="28"/>
      <c r="AL101" s="28"/>
      <c r="AM101" s="28"/>
      <c r="AN101" s="88"/>
      <c r="AO101" s="108"/>
      <c r="AP101" s="219"/>
      <c r="AQ101" s="219"/>
      <c r="AR101" s="219"/>
      <c r="AS101" s="219"/>
      <c r="AT101" s="219"/>
      <c r="AU101" s="219"/>
    </row>
    <row r="102" spans="1:47" s="35" customFormat="1" ht="11.25" x14ac:dyDescent="0.2">
      <c r="A102" s="168" t="s">
        <v>140</v>
      </c>
      <c r="B102" s="259" t="s">
        <v>120</v>
      </c>
      <c r="C102" s="290">
        <v>0</v>
      </c>
      <c r="D102" s="314">
        <v>1.2</v>
      </c>
      <c r="E102" s="143">
        <v>1.2</v>
      </c>
      <c r="F102" s="315">
        <v>2</v>
      </c>
      <c r="G102" s="21">
        <v>30</v>
      </c>
      <c r="H102" s="14">
        <v>15</v>
      </c>
      <c r="I102" s="15">
        <v>15</v>
      </c>
      <c r="J102" s="15" t="s">
        <v>49</v>
      </c>
      <c r="K102" s="16" t="s">
        <v>49</v>
      </c>
      <c r="L102" s="28"/>
      <c r="M102" s="28"/>
      <c r="N102" s="28"/>
      <c r="O102" s="28"/>
      <c r="P102" s="88"/>
      <c r="Q102" s="103"/>
      <c r="R102" s="28"/>
      <c r="S102" s="28"/>
      <c r="T102" s="28"/>
      <c r="U102" s="28"/>
      <c r="V102" s="88"/>
      <c r="W102" s="108"/>
      <c r="X102" s="28"/>
      <c r="Y102" s="28"/>
      <c r="Z102" s="28"/>
      <c r="AA102" s="28"/>
      <c r="AB102" s="88"/>
      <c r="AC102" s="103"/>
      <c r="AD102" s="28">
        <v>1</v>
      </c>
      <c r="AE102" s="28">
        <v>1</v>
      </c>
      <c r="AF102" s="28"/>
      <c r="AG102" s="28" t="s">
        <v>49</v>
      </c>
      <c r="AH102" s="88"/>
      <c r="AI102" s="108">
        <v>2</v>
      </c>
      <c r="AJ102" s="28"/>
      <c r="AK102" s="28"/>
      <c r="AL102" s="28"/>
      <c r="AM102" s="28"/>
      <c r="AN102" s="88"/>
      <c r="AO102" s="108"/>
      <c r="AP102" s="219"/>
      <c r="AQ102" s="219"/>
      <c r="AR102" s="219"/>
      <c r="AS102" s="219"/>
      <c r="AT102" s="219"/>
      <c r="AU102" s="219"/>
    </row>
    <row r="103" spans="1:47" s="50" customFormat="1" ht="11.25" x14ac:dyDescent="0.2">
      <c r="A103" s="168" t="s">
        <v>141</v>
      </c>
      <c r="B103" s="260" t="s">
        <v>99</v>
      </c>
      <c r="C103" s="290">
        <v>0</v>
      </c>
      <c r="D103" s="314">
        <v>4</v>
      </c>
      <c r="E103" s="143">
        <v>1.2</v>
      </c>
      <c r="F103" s="315">
        <v>4</v>
      </c>
      <c r="G103" s="21">
        <v>30</v>
      </c>
      <c r="H103" s="29"/>
      <c r="I103" s="30">
        <v>30</v>
      </c>
      <c r="J103" s="30"/>
      <c r="K103" s="31"/>
      <c r="L103" s="120"/>
      <c r="M103" s="120"/>
      <c r="N103" s="120"/>
      <c r="O103" s="120"/>
      <c r="P103" s="121"/>
      <c r="Q103" s="122"/>
      <c r="R103" s="120"/>
      <c r="S103" s="120"/>
      <c r="T103" s="120"/>
      <c r="U103" s="120"/>
      <c r="V103" s="121"/>
      <c r="W103" s="123"/>
      <c r="X103" s="120"/>
      <c r="Y103" s="120"/>
      <c r="Z103" s="120"/>
      <c r="AA103" s="120"/>
      <c r="AB103" s="121"/>
      <c r="AC103" s="122"/>
      <c r="AD103" s="120"/>
      <c r="AE103" s="120">
        <v>2</v>
      </c>
      <c r="AF103" s="120"/>
      <c r="AG103" s="120"/>
      <c r="AH103" s="121"/>
      <c r="AI103" s="123">
        <v>4</v>
      </c>
      <c r="AJ103" s="120"/>
      <c r="AK103" s="120"/>
      <c r="AL103" s="120" t="s">
        <v>49</v>
      </c>
      <c r="AM103" s="120"/>
      <c r="AN103" s="121"/>
      <c r="AO103" s="123"/>
      <c r="AP103" s="219"/>
      <c r="AQ103" s="219"/>
      <c r="AR103" s="219"/>
      <c r="AS103" s="219"/>
      <c r="AT103" s="219"/>
      <c r="AU103" s="219"/>
    </row>
    <row r="104" spans="1:47" s="50" customFormat="1" ht="11.25" x14ac:dyDescent="0.2">
      <c r="A104" s="168" t="s">
        <v>142</v>
      </c>
      <c r="B104" s="261" t="s">
        <v>96</v>
      </c>
      <c r="C104" s="290">
        <v>0</v>
      </c>
      <c r="D104" s="314">
        <v>4</v>
      </c>
      <c r="E104" s="143">
        <v>1.2</v>
      </c>
      <c r="F104" s="315">
        <v>4</v>
      </c>
      <c r="G104" s="21">
        <v>30</v>
      </c>
      <c r="H104" s="14"/>
      <c r="I104" s="15">
        <v>30</v>
      </c>
      <c r="J104" s="15"/>
      <c r="K104" s="16"/>
      <c r="L104" s="27"/>
      <c r="M104" s="27"/>
      <c r="N104" s="27"/>
      <c r="O104" s="27"/>
      <c r="P104" s="36"/>
      <c r="Q104" s="102"/>
      <c r="R104" s="27"/>
      <c r="S104" s="27"/>
      <c r="T104" s="27"/>
      <c r="U104" s="27"/>
      <c r="V104" s="36"/>
      <c r="W104" s="107"/>
      <c r="X104" s="27"/>
      <c r="Y104" s="27"/>
      <c r="Z104" s="27"/>
      <c r="AA104" s="27"/>
      <c r="AB104" s="36"/>
      <c r="AC104" s="102"/>
      <c r="AD104" s="27"/>
      <c r="AE104" s="27">
        <v>2</v>
      </c>
      <c r="AF104" s="27"/>
      <c r="AG104" s="27"/>
      <c r="AH104" s="36"/>
      <c r="AI104" s="107">
        <v>4</v>
      </c>
      <c r="AJ104" s="27"/>
      <c r="AK104" s="27"/>
      <c r="AL104" s="27"/>
      <c r="AM104" s="27"/>
      <c r="AN104" s="36"/>
      <c r="AO104" s="107"/>
      <c r="AP104" s="219"/>
      <c r="AQ104" s="219"/>
      <c r="AR104" s="219"/>
      <c r="AS104" s="219"/>
      <c r="AT104" s="219"/>
      <c r="AU104" s="219"/>
    </row>
    <row r="105" spans="1:47" s="50" customFormat="1" thickBot="1" x14ac:dyDescent="0.25">
      <c r="A105" s="208" t="s">
        <v>143</v>
      </c>
      <c r="B105" s="262" t="s">
        <v>121</v>
      </c>
      <c r="C105" s="310">
        <v>0</v>
      </c>
      <c r="D105" s="241">
        <v>4</v>
      </c>
      <c r="E105" s="209">
        <v>1.2</v>
      </c>
      <c r="F105" s="209">
        <v>4</v>
      </c>
      <c r="G105" s="210">
        <v>30</v>
      </c>
      <c r="H105" s="211"/>
      <c r="I105" s="212">
        <v>30</v>
      </c>
      <c r="J105" s="212"/>
      <c r="K105" s="213"/>
      <c r="L105" s="214"/>
      <c r="M105" s="214"/>
      <c r="N105" s="214"/>
      <c r="O105" s="214"/>
      <c r="P105" s="215"/>
      <c r="Q105" s="216"/>
      <c r="R105" s="214"/>
      <c r="S105" s="214"/>
      <c r="T105" s="214"/>
      <c r="U105" s="214"/>
      <c r="V105" s="215"/>
      <c r="W105" s="217"/>
      <c r="X105" s="214"/>
      <c r="Y105" s="214"/>
      <c r="Z105" s="214"/>
      <c r="AA105" s="214"/>
      <c r="AB105" s="215"/>
      <c r="AC105" s="216"/>
      <c r="AD105" s="214"/>
      <c r="AE105" s="214">
        <v>2</v>
      </c>
      <c r="AF105" s="214"/>
      <c r="AG105" s="214"/>
      <c r="AH105" s="215"/>
      <c r="AI105" s="217">
        <v>4</v>
      </c>
      <c r="AJ105" s="218"/>
      <c r="AK105" s="218"/>
      <c r="AL105" s="214"/>
      <c r="AM105" s="214"/>
      <c r="AN105" s="215"/>
      <c r="AO105" s="217"/>
      <c r="AP105" s="219"/>
      <c r="AQ105" s="219"/>
      <c r="AR105" s="219"/>
      <c r="AS105" s="219"/>
      <c r="AT105" s="219"/>
      <c r="AU105" s="219"/>
    </row>
    <row r="106" spans="1:47" ht="12.75" thickTop="1" x14ac:dyDescent="0.2">
      <c r="AP106" s="219"/>
      <c r="AQ106" s="219"/>
      <c r="AR106" s="219"/>
      <c r="AS106" s="219"/>
      <c r="AT106" s="219"/>
      <c r="AU106" s="219"/>
    </row>
    <row r="107" spans="1:47" x14ac:dyDescent="0.2">
      <c r="B107" s="158"/>
    </row>
    <row r="108" spans="1:47" x14ac:dyDescent="0.2">
      <c r="B108" s="35"/>
    </row>
    <row r="110" spans="1:47" x14ac:dyDescent="0.2">
      <c r="B110" s="157"/>
    </row>
    <row r="111" spans="1:47" x14ac:dyDescent="0.2">
      <c r="B111" s="50"/>
    </row>
  </sheetData>
  <mergeCells count="62">
    <mergeCell ref="A2:B2"/>
    <mergeCell ref="A3:B3"/>
    <mergeCell ref="E81:E82"/>
    <mergeCell ref="A41:A42"/>
    <mergeCell ref="B41:B42"/>
    <mergeCell ref="B80:B82"/>
    <mergeCell ref="A80:A82"/>
    <mergeCell ref="D81:D82"/>
    <mergeCell ref="A75:B75"/>
    <mergeCell ref="C80:F80"/>
    <mergeCell ref="C81:C82"/>
    <mergeCell ref="F81:F82"/>
    <mergeCell ref="D53:D54"/>
    <mergeCell ref="A4:A6"/>
    <mergeCell ref="B4:B6"/>
    <mergeCell ref="A76:B76"/>
    <mergeCell ref="G81:G82"/>
    <mergeCell ref="AJ81:AO81"/>
    <mergeCell ref="X81:AC81"/>
    <mergeCell ref="AG72:AI72"/>
    <mergeCell ref="AJ72:AL72"/>
    <mergeCell ref="R81:W81"/>
    <mergeCell ref="G80:K80"/>
    <mergeCell ref="H81:K81"/>
    <mergeCell ref="L81:Q81"/>
    <mergeCell ref="AD81:AI81"/>
    <mergeCell ref="I71:M72"/>
    <mergeCell ref="L80:AO80"/>
    <mergeCell ref="AJ71:AL71"/>
    <mergeCell ref="AP65:AU65"/>
    <mergeCell ref="AJ5:AO5"/>
    <mergeCell ref="AP5:AU5"/>
    <mergeCell ref="AD5:AI5"/>
    <mergeCell ref="AD65:AI65"/>
    <mergeCell ref="A77:B77"/>
    <mergeCell ref="B53:B54"/>
    <mergeCell ref="A53:A54"/>
    <mergeCell ref="D4:F4"/>
    <mergeCell ref="C4:C6"/>
    <mergeCell ref="E41:E42"/>
    <mergeCell ref="E53:E54"/>
    <mergeCell ref="D5:D6"/>
    <mergeCell ref="E5:E6"/>
    <mergeCell ref="D41:D42"/>
    <mergeCell ref="C53:C54"/>
    <mergeCell ref="C41:C42"/>
    <mergeCell ref="L4:AU4"/>
    <mergeCell ref="F5:F6"/>
    <mergeCell ref="AF71:AI71"/>
    <mergeCell ref="N69:AC72"/>
    <mergeCell ref="AI69:AK69"/>
    <mergeCell ref="R5:W5"/>
    <mergeCell ref="G41:G42"/>
    <mergeCell ref="AJ65:AO65"/>
    <mergeCell ref="F53:F54"/>
    <mergeCell ref="F41:F42"/>
    <mergeCell ref="G4:K4"/>
    <mergeCell ref="H5:K5"/>
    <mergeCell ref="G53:G54"/>
    <mergeCell ref="L65:Q65"/>
    <mergeCell ref="R65:W65"/>
    <mergeCell ref="X65:AC65"/>
  </mergeCells>
  <phoneticPr fontId="0" type="noConversion"/>
  <pageMargins left="0" right="0" top="0.59055118110236227" bottom="0" header="0" footer="0"/>
  <pageSetup paperSize="9" scale="6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ECEA-5F90-41C4-9D8A-C29A55A9B21E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Marcin Bukowski</cp:lastModifiedBy>
  <cp:lastPrinted>2019-06-25T07:52:25Z</cp:lastPrinted>
  <dcterms:created xsi:type="dcterms:W3CDTF">2007-09-01T09:18:46Z</dcterms:created>
  <dcterms:modified xsi:type="dcterms:W3CDTF">2026-06-16T08:41:11Z</dcterms:modified>
</cp:coreProperties>
</file>